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360" windowWidth="12120" windowHeight="8460"/>
  </bookViews>
  <sheets>
    <sheet name="доходы 2018-2020" sheetId="1" r:id="rId1"/>
  </sheets>
  <definedNames>
    <definedName name="_xlnm.Print_Titles" localSheetId="0">'доходы 2018-2020'!$20:$20</definedName>
    <definedName name="_xlnm.Print_Area" localSheetId="0">'доходы 2018-2020'!$A$1:$M$152</definedName>
  </definedNames>
  <calcPr calcId="145621"/>
</workbook>
</file>

<file path=xl/calcChain.xml><?xml version="1.0" encoding="utf-8"?>
<calcChain xmlns="http://schemas.openxmlformats.org/spreadsheetml/2006/main">
  <c r="K140" i="1" l="1"/>
  <c r="K74" i="1" l="1"/>
  <c r="K148" i="1" l="1"/>
  <c r="K76" i="1"/>
  <c r="K116" i="1"/>
  <c r="K75" i="1" l="1"/>
  <c r="L104" i="1"/>
  <c r="M104" i="1"/>
  <c r="K104" i="1"/>
  <c r="L144" i="1" l="1"/>
  <c r="M144" i="1"/>
  <c r="L143" i="1"/>
  <c r="M143" i="1"/>
  <c r="K144" i="1"/>
  <c r="K143" i="1" s="1"/>
  <c r="K130" i="1"/>
  <c r="L124" i="1"/>
  <c r="M124" i="1"/>
  <c r="K124" i="1"/>
  <c r="K78" i="1"/>
  <c r="L67" i="1"/>
  <c r="L63" i="1" s="1"/>
  <c r="M67" i="1"/>
  <c r="M63" i="1" s="1"/>
  <c r="K67" i="1"/>
  <c r="K63" i="1" s="1"/>
  <c r="M118" i="1"/>
  <c r="M117" i="1" s="1"/>
  <c r="L118" i="1"/>
  <c r="K118" i="1"/>
  <c r="K117" i="1" s="1"/>
  <c r="L117" i="1"/>
  <c r="L60" i="1" l="1"/>
  <c r="M60" i="1"/>
  <c r="K60" i="1"/>
  <c r="K31" i="1"/>
  <c r="K112" i="1" l="1"/>
  <c r="L102" i="1"/>
  <c r="M102" i="1"/>
  <c r="K102" i="1"/>
  <c r="L91" i="1"/>
  <c r="M91" i="1"/>
  <c r="K91" i="1"/>
  <c r="L137" i="1" l="1"/>
  <c r="M137" i="1"/>
  <c r="K133" i="1" l="1"/>
  <c r="L126" i="1"/>
  <c r="M126" i="1"/>
  <c r="K126" i="1"/>
  <c r="K147" i="1"/>
  <c r="K146" i="1" s="1"/>
  <c r="M150" i="1"/>
  <c r="M149" i="1" s="1"/>
  <c r="L150" i="1"/>
  <c r="K150" i="1"/>
  <c r="K149" i="1" s="1"/>
  <c r="L149" i="1"/>
  <c r="M75" i="1" l="1"/>
  <c r="L75" i="1"/>
  <c r="L147" i="1" l="1"/>
  <c r="L146" i="1" s="1"/>
  <c r="M147" i="1"/>
  <c r="M146" i="1" s="1"/>
  <c r="L128" i="1" l="1"/>
  <c r="M128" i="1"/>
  <c r="K128" i="1"/>
  <c r="K123" i="1" s="1"/>
  <c r="K23" i="1"/>
  <c r="L112" i="1" l="1"/>
  <c r="M112" i="1"/>
  <c r="L133" i="1"/>
  <c r="M133" i="1"/>
  <c r="L141" i="1"/>
  <c r="M141" i="1"/>
  <c r="K141" i="1"/>
  <c r="K100" i="1" l="1"/>
  <c r="L100" i="1"/>
  <c r="M100" i="1"/>
  <c r="L110" i="1"/>
  <c r="M110" i="1"/>
  <c r="K110" i="1"/>
  <c r="L108" i="1"/>
  <c r="M108" i="1"/>
  <c r="K108" i="1"/>
  <c r="K25" i="1" l="1"/>
  <c r="L93" i="1" l="1"/>
  <c r="M93" i="1"/>
  <c r="L98" i="1" l="1"/>
  <c r="M98" i="1"/>
  <c r="K98" i="1"/>
  <c r="K97" i="1" s="1"/>
  <c r="L95" i="1"/>
  <c r="M95" i="1"/>
  <c r="K95" i="1"/>
  <c r="L72" i="1" l="1"/>
  <c r="M72" i="1"/>
  <c r="K72" i="1"/>
  <c r="M71" i="1" l="1"/>
  <c r="L71" i="1"/>
  <c r="L40" i="1"/>
  <c r="M40" i="1"/>
  <c r="K40" i="1"/>
  <c r="L25" i="1"/>
  <c r="L55" i="1" l="1"/>
  <c r="M55" i="1"/>
  <c r="K55" i="1"/>
  <c r="M25" i="1"/>
  <c r="L78" i="1" l="1"/>
  <c r="M78" i="1"/>
  <c r="K62" i="1"/>
  <c r="L62" i="1"/>
  <c r="M62" i="1"/>
  <c r="K51" i="1"/>
  <c r="L51" i="1"/>
  <c r="M51" i="1"/>
  <c r="L53" i="1"/>
  <c r="M53" i="1"/>
  <c r="L31" i="1"/>
  <c r="L30" i="1" s="1"/>
  <c r="M31" i="1"/>
  <c r="M30" i="1" s="1"/>
  <c r="K30" i="1"/>
  <c r="L36" i="1"/>
  <c r="M36" i="1"/>
  <c r="K36" i="1"/>
  <c r="L139" i="1"/>
  <c r="M139" i="1"/>
  <c r="K139" i="1"/>
  <c r="K137" i="1"/>
  <c r="M88" i="1"/>
  <c r="M87" i="1" s="1"/>
  <c r="L88" i="1"/>
  <c r="L87" i="1" s="1"/>
  <c r="K88" i="1"/>
  <c r="L58" i="1" l="1"/>
  <c r="L57" i="1" s="1"/>
  <c r="M58" i="1"/>
  <c r="M57" i="1" s="1"/>
  <c r="K58" i="1"/>
  <c r="K57" i="1" s="1"/>
  <c r="L97" i="1"/>
  <c r="M97" i="1"/>
  <c r="L80" i="1"/>
  <c r="M80" i="1"/>
  <c r="K80" i="1"/>
  <c r="K93" i="1" l="1"/>
  <c r="L50" i="1"/>
  <c r="L49" i="1" s="1"/>
  <c r="M50" i="1"/>
  <c r="M49" i="1" s="1"/>
  <c r="K47" i="1"/>
  <c r="K45" i="1" s="1"/>
  <c r="L47" i="1"/>
  <c r="M47" i="1"/>
  <c r="M45" i="1" s="1"/>
  <c r="M135" i="1"/>
  <c r="M132" i="1" s="1"/>
  <c r="L135" i="1"/>
  <c r="L132" i="1" s="1"/>
  <c r="K135" i="1"/>
  <c r="K106" i="1"/>
  <c r="K87" i="1"/>
  <c r="K85" i="1"/>
  <c r="K83" i="1"/>
  <c r="K71" i="1"/>
  <c r="L83" i="1"/>
  <c r="M83" i="1"/>
  <c r="L85" i="1"/>
  <c r="M85" i="1"/>
  <c r="L106" i="1"/>
  <c r="L90" i="1" s="1"/>
  <c r="L23" i="1"/>
  <c r="M23" i="1"/>
  <c r="M106" i="1"/>
  <c r="M90" i="1" s="1"/>
  <c r="L130" i="1"/>
  <c r="L123" i="1" s="1"/>
  <c r="L122" i="1" s="1"/>
  <c r="M130" i="1"/>
  <c r="M123" i="1" s="1"/>
  <c r="M122" i="1" s="1"/>
  <c r="K132" i="1" l="1"/>
  <c r="K122" i="1" s="1"/>
  <c r="K121" i="1" s="1"/>
  <c r="K90" i="1"/>
  <c r="M121" i="1"/>
  <c r="L121" i="1"/>
  <c r="K50" i="1"/>
  <c r="K49" i="1" s="1"/>
  <c r="M82" i="1"/>
  <c r="M77" i="1" s="1"/>
  <c r="M42" i="1"/>
  <c r="M39" i="1" s="1"/>
  <c r="L45" i="1"/>
  <c r="M22" i="1"/>
  <c r="L22" i="1"/>
  <c r="K42" i="1"/>
  <c r="K39" i="1" s="1"/>
  <c r="L42" i="1"/>
  <c r="L39" i="1" s="1"/>
  <c r="K82" i="1"/>
  <c r="K77" i="1" s="1"/>
  <c r="K22" i="1"/>
  <c r="L82" i="1"/>
  <c r="L77" i="1" s="1"/>
  <c r="K21" i="1" l="1"/>
  <c r="K152" i="1" s="1"/>
  <c r="L21" i="1"/>
  <c r="L152" i="1" s="1"/>
  <c r="M21" i="1"/>
  <c r="M152" i="1" s="1"/>
</calcChain>
</file>

<file path=xl/sharedStrings.xml><?xml version="1.0" encoding="utf-8"?>
<sst xmlns="http://schemas.openxmlformats.org/spreadsheetml/2006/main" count="1313" uniqueCount="333">
  <si>
    <t>№ строки</t>
  </si>
  <si>
    <t>000</t>
  </si>
  <si>
    <t>1</t>
  </si>
  <si>
    <t>00</t>
  </si>
  <si>
    <t>182</t>
  </si>
  <si>
    <t>01</t>
  </si>
  <si>
    <t>НАЛОГИ НА ПРИБЫЛЬ, ДОХОДЫ</t>
  </si>
  <si>
    <t>110</t>
  </si>
  <si>
    <t>Налог на прибыль организаций</t>
  </si>
  <si>
    <t>012</t>
  </si>
  <si>
    <t>03</t>
  </si>
  <si>
    <t>Налог на доходы физических лиц</t>
  </si>
  <si>
    <t>02</t>
  </si>
  <si>
    <t>0000</t>
  </si>
  <si>
    <t>020</t>
  </si>
  <si>
    <t>05</t>
  </si>
  <si>
    <t>НАЛОГИ НА СОВОКУПНЫЙ ДОХОД</t>
  </si>
  <si>
    <t>Единый налог на вмененный доход для отдельных видов деятельности</t>
  </si>
  <si>
    <t>06</t>
  </si>
  <si>
    <t>НАЛОГИ НА ИМУЩЕСТВО</t>
  </si>
  <si>
    <t>12</t>
  </si>
  <si>
    <t>Налог на имущество физических лиц</t>
  </si>
  <si>
    <t>Земельный налог</t>
  </si>
  <si>
    <t>14</t>
  </si>
  <si>
    <t>08</t>
  </si>
  <si>
    <t>15</t>
  </si>
  <si>
    <t>010</t>
  </si>
  <si>
    <t>Государственная пошлина по делам, рассматриваемым в судах общей юрисдикции, мировыми судьями</t>
  </si>
  <si>
    <t>16</t>
  </si>
  <si>
    <t>11</t>
  </si>
  <si>
    <t>ДОХОДЫ ОТ ИСПОЛЬЗОВАНИЯ ИМУЩЕСТВА, НАХОДЯЩЕГОСЯ В ГОСУДАРСТВЕННОЙ И МУНИЦИПАЛЬНОЙ СОБСТВЕННОСТИ</t>
  </si>
  <si>
    <t>120</t>
  </si>
  <si>
    <t>030</t>
  </si>
  <si>
    <t>013</t>
  </si>
  <si>
    <t>015</t>
  </si>
  <si>
    <t>ДОХОДЫ ОТ ПРОДАЖИ МАТЕРИАЛЬНЫХ И НЕМАТЕРИАЛЬНЫХ АКТИВОВ</t>
  </si>
  <si>
    <t>410</t>
  </si>
  <si>
    <t>Доходы от продажи квартир</t>
  </si>
  <si>
    <t>ШТРАФЫ, САНКЦИИ, ВОЗМЕЩЕНИЕ УЩЕРБА</t>
  </si>
  <si>
    <t>140</t>
  </si>
  <si>
    <t>07</t>
  </si>
  <si>
    <t>3</t>
  </si>
  <si>
    <t>130</t>
  </si>
  <si>
    <t>ПЛАТЕЖИ ПРИ ПОЛЬЗОВАНИИ ПРИРОДНЫМИ РЕСУРСАМИ</t>
  </si>
  <si>
    <t>АДМИНИСТРАТИВНЫЕ ПЛАТЕЖИ И СБОРЫ</t>
  </si>
  <si>
    <t>19</t>
  </si>
  <si>
    <t>2</t>
  </si>
  <si>
    <t xml:space="preserve">БЕЗВОЗМЕЗДНЫЕ ПОСТУПЛЕНИЯ </t>
  </si>
  <si>
    <t>151</t>
  </si>
  <si>
    <t>040</t>
  </si>
  <si>
    <t>Платежи от государственных и муниципальных унитарных предприятий</t>
  </si>
  <si>
    <t>050</t>
  </si>
  <si>
    <t>188</t>
  </si>
  <si>
    <t>069</t>
  </si>
  <si>
    <t>025</t>
  </si>
  <si>
    <t>035</t>
  </si>
  <si>
    <t>25</t>
  </si>
  <si>
    <t>90</t>
  </si>
  <si>
    <t>Прочие поступления от денежных взысканий (штрафов) и иных сумм в возмещение ущерба, зачисляемые в бюджеты муниципальных районов</t>
  </si>
  <si>
    <t>024</t>
  </si>
  <si>
    <t>999</t>
  </si>
  <si>
    <t>Субвенции бюджетам муниципальных районов на выполнение передаваемых полномочий субъектов Российской Федерации</t>
  </si>
  <si>
    <t>4</t>
  </si>
  <si>
    <t>13</t>
  </si>
  <si>
    <t>33</t>
  </si>
  <si>
    <t>43</t>
  </si>
  <si>
    <t>51</t>
  </si>
  <si>
    <t>83</t>
  </si>
  <si>
    <t>100</t>
  </si>
  <si>
    <t>Субвенции местным бюджетам на выполнение передаваемых полномочий субъектов Российской Федерации</t>
  </si>
  <si>
    <t>5</t>
  </si>
  <si>
    <t>НАЛОГОВЫЕ И НЕНАЛОГОВЫЕ ДОХОДЫ</t>
  </si>
  <si>
    <t>БЕЗВОЗМЕЗДНЫЕ ПОСТУПЛЕНИЯ ОТ ДРУГИХ БЮДЖЕТОВ БЮДЖЕТНОЙ СИСТЕМЫ РОССИЙСКОЙ ФЕДЕРАЦИИ</t>
  </si>
  <si>
    <t>код группы</t>
  </si>
  <si>
    <t>код подгруппы</t>
  </si>
  <si>
    <t>код статьи</t>
  </si>
  <si>
    <t>код подстатьи</t>
  </si>
  <si>
    <t>код элемента</t>
  </si>
  <si>
    <t>440</t>
  </si>
  <si>
    <t>441</t>
  </si>
  <si>
    <t>Прочие субсидии</t>
  </si>
  <si>
    <t>995</t>
  </si>
  <si>
    <t>048</t>
  </si>
  <si>
    <t>Плата за выбросы загрязняющих веществ в атмосферный воздух стационарными объектами</t>
  </si>
  <si>
    <t>430</t>
  </si>
  <si>
    <t>ГОСУДАРСТВЕННАЯ ПОШЛИНА</t>
  </si>
  <si>
    <t>НАЛОГИ НА ТОВАРЫ (РАБОТЫ, УСЛУГИ), РЕАЛИЗУЕМЫЕ НА ТЕРРИТОРИИ РОССИЙСКОЙ ФЕДЕРАЦИИ</t>
  </si>
  <si>
    <t>Прочие доходы от компенсации затрат бюджетов муниципальных районов</t>
  </si>
  <si>
    <t>174</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</si>
  <si>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</si>
  <si>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37</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</si>
  <si>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</si>
  <si>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</si>
  <si>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Платежи, взимаемые государственными и муниципальными органами (организациями) за выполнение определенных функций</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</si>
  <si>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</si>
  <si>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</si>
  <si>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</si>
  <si>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990</t>
  </si>
  <si>
    <t>Прочие 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</si>
  <si>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</si>
  <si>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</si>
  <si>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</si>
  <si>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</si>
  <si>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</si>
  <si>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</si>
  <si>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</si>
  <si>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</si>
  <si>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</si>
  <si>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</si>
  <si>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</si>
  <si>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</si>
  <si>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230</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</si>
  <si>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</si>
  <si>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</si>
  <si>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</si>
  <si>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</si>
  <si>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</si>
  <si>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30</t>
  </si>
  <si>
    <t>35</t>
  </si>
  <si>
    <t>79</t>
  </si>
  <si>
    <t>Код классификации доходов бюджета</t>
  </si>
  <si>
    <t>код главного администратора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</si>
  <si>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</si>
  <si>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</si>
  <si>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</si>
  <si>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</si>
  <si>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t>
  </si>
  <si>
    <t>7</t>
  </si>
  <si>
    <t>8</t>
  </si>
  <si>
    <t>9</t>
  </si>
  <si>
    <t>10</t>
  </si>
  <si>
    <t>18</t>
  </si>
  <si>
    <t>20</t>
  </si>
  <si>
    <t>22</t>
  </si>
  <si>
    <t>24</t>
  </si>
  <si>
    <t>27</t>
  </si>
  <si>
    <t>28</t>
  </si>
  <si>
    <t>29</t>
  </si>
  <si>
    <t>31</t>
  </si>
  <si>
    <t>32</t>
  </si>
  <si>
    <t>34</t>
  </si>
  <si>
    <t>36</t>
  </si>
  <si>
    <t>38</t>
  </si>
  <si>
    <t>39</t>
  </si>
  <si>
    <t>40</t>
  </si>
  <si>
    <t>44</t>
  </si>
  <si>
    <t>45</t>
  </si>
  <si>
    <t>46</t>
  </si>
  <si>
    <t>47</t>
  </si>
  <si>
    <t>48</t>
  </si>
  <si>
    <t>49</t>
  </si>
  <si>
    <t>52</t>
  </si>
  <si>
    <t>53</t>
  </si>
  <si>
    <t>54</t>
  </si>
  <si>
    <t>55</t>
  </si>
  <si>
    <t>56</t>
  </si>
  <si>
    <t>57</t>
  </si>
  <si>
    <t>58</t>
  </si>
  <si>
    <t>59</t>
  </si>
  <si>
    <t>60</t>
  </si>
  <si>
    <t>61</t>
  </si>
  <si>
    <t>62</t>
  </si>
  <si>
    <t>63</t>
  </si>
  <si>
    <t>64</t>
  </si>
  <si>
    <t>65</t>
  </si>
  <si>
    <t>67</t>
  </si>
  <si>
    <t>68</t>
  </si>
  <si>
    <t>69</t>
  </si>
  <si>
    <t>78</t>
  </si>
  <si>
    <t>80</t>
  </si>
  <si>
    <t>84</t>
  </si>
  <si>
    <t>86</t>
  </si>
  <si>
    <t>87</t>
  </si>
  <si>
    <t>88</t>
  </si>
  <si>
    <t>89</t>
  </si>
  <si>
    <t>91</t>
  </si>
  <si>
    <t>92</t>
  </si>
  <si>
    <t>94</t>
  </si>
  <si>
    <t>101</t>
  </si>
  <si>
    <t>102</t>
  </si>
  <si>
    <t>код группы подвида</t>
  </si>
  <si>
    <t>код аналитической группы подвида</t>
  </si>
  <si>
    <t>Наименование кода классификации доходов бюджета</t>
  </si>
  <si>
    <t>Субсидии бюджетам бюджетной системы Российской Федерации (межбюджетные субсидии)</t>
  </si>
  <si>
    <t>17</t>
  </si>
  <si>
    <t>99</t>
  </si>
  <si>
    <t>118</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</si>
  <si>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</si>
  <si>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</si>
  <si>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66</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</si>
  <si>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</si>
  <si>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</si>
  <si>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</si>
  <si>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</si>
  <si>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</si>
  <si>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</si>
  <si>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04</t>
  </si>
  <si>
    <t>Налог, взимаемый в связи с применением патентной системы налогообложения, зачисляемый в бюджеты муниципальных районов</t>
  </si>
  <si>
    <t>Акцизы по подакцизным товарам (продукции), производимым на территории Российской Федерации</t>
  </si>
  <si>
    <t>Плата за выбросы загрязняющих веществ в атмосферный воздух передвижными объектами</t>
  </si>
  <si>
    <t>21</t>
  </si>
  <si>
    <t>23</t>
  </si>
  <si>
    <t>26</t>
  </si>
  <si>
    <t>41</t>
  </si>
  <si>
    <t>42</t>
  </si>
  <si>
    <t>50</t>
  </si>
  <si>
    <t>70</t>
  </si>
  <si>
    <t>72</t>
  </si>
  <si>
    <t>73</t>
  </si>
  <si>
    <t>76</t>
  </si>
  <si>
    <t>77</t>
  </si>
  <si>
    <t>82</t>
  </si>
  <si>
    <t>85</t>
  </si>
  <si>
    <t>93</t>
  </si>
  <si>
    <t>95</t>
  </si>
  <si>
    <t>96</t>
  </si>
  <si>
    <t>97</t>
  </si>
  <si>
    <t>98</t>
  </si>
  <si>
    <t>053</t>
  </si>
  <si>
    <t>(тыс. рублей)</t>
  </si>
  <si>
    <t>Государственная пошлина за государственную регистрацию, а так же за совершение прочих юридически значимых действий</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</si>
  <si>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</si>
  <si>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</si>
  <si>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</si>
  <si>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Прочие субсидии бюджетам муниципальных районов</t>
  </si>
  <si>
    <t xml:space="preserve">Субвенции бюджетам бюджетной системы Российской Федерации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</si>
  <si>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</si>
  <si>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</si>
  <si>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</si>
  <si>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</si>
  <si>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</si>
  <si>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Платежи, взимаемые органами местного самоуправления (организациями) муниципальных районов за выполнение определенных функций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</si>
  <si>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</si>
  <si>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 xml:space="preserve">Земельный налог с организаций
</t>
  </si>
  <si>
    <t>Земельный налог с физических лиц</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</si>
  <si>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</si>
  <si>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</si>
  <si>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</si>
  <si>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</si>
  <si>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</si>
  <si>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 xml:space="preserve">Прочие доходы от оказания платных услуг (работ) получателями средств бюджетов муниципальных районов </t>
  </si>
  <si>
    <t>459</t>
  </si>
  <si>
    <t>81</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</si>
  <si>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</si>
  <si>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014</t>
  </si>
  <si>
    <t>Денежные взыскания (штрафы) за правонарушения в области дорожного движения</t>
  </si>
  <si>
    <t>74</t>
  </si>
  <si>
    <t>75</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</si>
  <si>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</si>
  <si>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</si>
  <si>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6000</t>
  </si>
  <si>
    <t>Денежные взыскания (штрафы), установленные законами субъектов Российской Федерации за несоблюдение муниципальных правовых актов</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</si>
  <si>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</si>
  <si>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</si>
  <si>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Доходы бюджета Северо-Енисейского района на 2018 год и плановый период 2019 - 2020 годов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</si>
  <si>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</si>
  <si>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71</t>
  </si>
  <si>
    <t>555</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</si>
  <si>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</si>
  <si>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</si>
  <si>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103</t>
  </si>
  <si>
    <t>104</t>
  </si>
  <si>
    <t>0443</t>
  </si>
  <si>
    <t>180</t>
  </si>
  <si>
    <t xml:space="preserve">Прочие безвозмездные поступления в бюджеты муниципальных районов </t>
  </si>
  <si>
    <t>ПРОЧИЕ БЕЗВОЗМЕЗДНЫЕ ПОСТУПЛЕНИЯ</t>
  </si>
  <si>
    <t>105</t>
  </si>
  <si>
    <t>106</t>
  </si>
  <si>
    <t>Всего</t>
  </si>
  <si>
    <t>Доходы бюджета Северо-Енисейского района 
 2018 года</t>
  </si>
  <si>
    <t>Доходы бюджета Северо-Енисейского района 
 2019 года</t>
  </si>
  <si>
    <t>Доходы бюджета Северо-Енисейского района 
 2020 года</t>
  </si>
  <si>
    <t>к решению Северо-Енисейского  районного Совета депутатов</t>
  </si>
  <si>
    <t>Прочие безвозмездные поступления в бюджеты муниципальных районов (муниципальное казенное учреждение «Служба заказчика-застройщика Северо-Енисейского района»)</t>
  </si>
  <si>
    <t xml:space="preserve">к решению Северо-Енисейского районного Совета </t>
  </si>
  <si>
    <t xml:space="preserve">депутатов «О внесении изменений в решение </t>
  </si>
  <si>
    <t xml:space="preserve">«О бюджете Северо-Енисейского района </t>
  </si>
  <si>
    <t xml:space="preserve">                        Северо- Енисейского районного Совета депутатов                                                                                                                                                                                                     </t>
  </si>
  <si>
    <t>на 2018 год и плановый период 2019-2020 годов»</t>
  </si>
  <si>
    <t xml:space="preserve">  Приложение 4</t>
  </si>
  <si>
    <t xml:space="preserve">   от 01 декабря 2017 г. № 365-31</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</si>
  <si>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</si>
  <si>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</si>
  <si>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</si>
  <si>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107</t>
  </si>
  <si>
    <t>519</t>
  </si>
  <si>
    <t>Субсидии бюджетам муниципальных районов на поддержку отрасли культуры</t>
  </si>
  <si>
    <t>Субсидии бюджетам на поддержку отрасли культуры</t>
  </si>
  <si>
    <t>111</t>
  </si>
  <si>
    <t>041</t>
  </si>
  <si>
    <t>Плата за размещение отходов производства и потребления (федеральные государственные органы,Банк России, органы управления государственными внебюджетными фондами Российской Федерации)</t>
  </si>
  <si>
    <t>112</t>
  </si>
  <si>
    <t>113</t>
  </si>
  <si>
    <t>114</t>
  </si>
  <si>
    <t>Денежные взыскания (штрафы) за нарушения законодательства о применении контролько-кассовой техники при осуществлении наличных денежных расчетов и (или) расчетов с использованием платежных карт</t>
  </si>
  <si>
    <t xml:space="preserve">Денежные взыскания (штрафы) за нарушение законодательства Российской Федерации о контрактной системе в сфере закупок товаров,работ,услуг для обеспечения государственных и муниципальных нужд для нужд муниципальных районов </t>
  </si>
  <si>
    <t>161</t>
  </si>
  <si>
    <t>115</t>
  </si>
  <si>
    <t>116</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</si>
  <si>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</si>
  <si>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</si>
  <si>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09</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</si>
  <si>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</si>
  <si>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</si>
  <si>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НЕНАЛОГОВЫЕ ДОХОДЫ</t>
  </si>
  <si>
    <t>Прочие неналоговые доходы</t>
  </si>
  <si>
    <t>Прочие неналоговые доходы бюджетов муниципальных районов</t>
  </si>
  <si>
    <t>108</t>
  </si>
  <si>
    <t>109</t>
  </si>
  <si>
    <t>117</t>
  </si>
  <si>
    <t>119</t>
  </si>
  <si>
    <t>121</t>
  </si>
  <si>
    <t>122</t>
  </si>
  <si>
    <t>042</t>
  </si>
  <si>
    <t>Плата за размещение твердых коммунальных отходов (федеральные государственные органы,Банк России, органы управления государственными внебюджетными фондами Российской Федерации)</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</si>
  <si>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</si>
  <si>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497</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</si>
  <si>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</si>
  <si>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Иные межбюджетные трансферты</t>
  </si>
  <si>
    <t>Прочие межбюджетные трансферты, передаваемые бюджетам муниципальных районов</t>
  </si>
  <si>
    <t>5519</t>
  </si>
  <si>
    <t>123</t>
  </si>
  <si>
    <t>124</t>
  </si>
  <si>
    <t>125</t>
  </si>
  <si>
    <t>126</t>
  </si>
  <si>
    <t>127</t>
  </si>
  <si>
    <t>128</t>
  </si>
  <si>
    <t>129</t>
  </si>
  <si>
    <t>Суммы по искам о возмещении вреда, причиненного окружающей среде, подлежащие зачислению в бюджеты муниципальных районов</t>
  </si>
  <si>
    <t>032</t>
  </si>
  <si>
    <t>131</t>
  </si>
  <si>
    <t>Приложение 3</t>
  </si>
  <si>
    <t>от 31.07.2018 № 478-40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</si>
</sst>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0"/>
      <name val="Arial Cyr"/>
      <charset val="204"/>
    </font>
    <font>
      <sz val="16"/>
      <name val="Times New Roman"/>
      <family val="1"/>
      <charset val="204"/>
    </font>
    <font>
      <sz val="18"/>
      <name val="Arial Cyr"/>
      <charset val="204"/>
    </font>
    <font>
      <sz val="20"/>
      <name val="Times New Roman"/>
      <family val="1"/>
      <charset val="204"/>
    </font>
    <font>
      <b/>
      <sz val="20"/>
      <name val="Times New Roman"/>
      <family val="1"/>
      <charset val="204"/>
    </font>
    <font>
      <sz val="22"/>
      <name val="Times New Roman"/>
      <family val="1"/>
      <charset val="204"/>
    </font>
    <font>
      <b/>
      <sz val="22"/>
      <name val="Times New Roman"/>
      <family val="1"/>
      <charset val="204"/>
    </font>
    <font>
      <sz val="22"/>
      <name val="Arial Cyr"/>
      <charset val="204"/>
    </font>
    <font>
      <b/>
      <sz val="28"/>
      <name val="Times New Roman"/>
      <family val="1"/>
      <charset val="204"/>
    </font>
    <font>
      <sz val="2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s>
  <cellStyleXfs count="1">
    <xf numFmtId="0" fontId="0" fillId="0" borderId="0"/>
  </cellStyleXfs>
  <cellXfs count="70">
    <xf numFmtId="0" fontId="0" fillId="0" borderId="0" xfId="0"/>
    <xf numFmtId="0" fontId="2" fillId="0" borderId="0" xfId="0" applyFont="1"/>
    <xf numFmtId="0" fontId="2" fillId="2" borderId="0" xfId="0" applyFont="1" applyFill="1"/>
    <xf numFmtId="0" fontId="2" fillId="2" borderId="0" xfId="0" applyFont="1" applyFill="1" applyBorder="1" applyAlignment="1"/>
    <xf numFmtId="0" fontId="1" fillId="3" borderId="0" xfId="0" applyFont="1" applyFill="1"/>
    <xf numFmtId="0" fontId="1" fillId="3" borderId="0" xfId="0" applyFont="1" applyFill="1" applyAlignment="1">
      <alignment horizontal="left" vertical="center" wrapText="1"/>
    </xf>
    <xf numFmtId="0" fontId="1" fillId="3" borderId="0" xfId="0" applyFont="1" applyFill="1" applyAlignment="1">
      <alignment horizontal="center" vertical="center"/>
    </xf>
    <xf numFmtId="0" fontId="3" fillId="3" borderId="0" xfId="0" applyFont="1" applyFill="1"/>
    <xf numFmtId="0" fontId="3" fillId="3" borderId="0" xfId="0" applyFont="1" applyFill="1" applyAlignment="1">
      <alignment horizontal="left" vertical="center" wrapText="1"/>
    </xf>
    <xf numFmtId="0" fontId="4" fillId="3" borderId="0" xfId="0" applyFont="1" applyFill="1" applyAlignment="1">
      <alignment horizontal="center"/>
    </xf>
    <xf numFmtId="49" fontId="3" fillId="3" borderId="0" xfId="0" applyNumberFormat="1"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xf numFmtId="0" fontId="5" fillId="3" borderId="0" xfId="0" applyFont="1" applyFill="1"/>
    <xf numFmtId="0" fontId="5" fillId="3" borderId="0" xfId="0" applyFont="1" applyFill="1" applyAlignment="1">
      <alignment horizontal="left" vertical="center" wrapText="1"/>
    </xf>
    <xf numFmtId="0" fontId="7" fillId="0" borderId="0" xfId="0" applyFont="1"/>
    <xf numFmtId="0" fontId="5" fillId="3" borderId="0" xfId="0" applyFont="1" applyFill="1" applyAlignment="1">
      <alignment horizontal="center"/>
    </xf>
    <xf numFmtId="0" fontId="6" fillId="3" borderId="0" xfId="0" applyFont="1" applyFill="1" applyAlignment="1">
      <alignment horizontal="center"/>
    </xf>
    <xf numFmtId="0" fontId="7" fillId="3" borderId="0" xfId="0" applyFont="1" applyFill="1"/>
    <xf numFmtId="0" fontId="7" fillId="2" borderId="0" xfId="0" applyFont="1" applyFill="1" applyBorder="1" applyAlignment="1"/>
    <xf numFmtId="0" fontId="5" fillId="3" borderId="0" xfId="0" applyFont="1" applyFill="1" applyBorder="1"/>
    <xf numFmtId="0" fontId="5" fillId="3" borderId="0" xfId="0" applyFont="1" applyFill="1" applyBorder="1" applyAlignment="1">
      <alignment horizontal="left" vertical="center" wrapText="1"/>
    </xf>
    <xf numFmtId="0" fontId="7" fillId="3" borderId="0" xfId="0" applyFont="1" applyFill="1" applyAlignment="1"/>
    <xf numFmtId="0" fontId="5" fillId="3" borderId="0" xfId="0" applyFont="1" applyFill="1" applyAlignment="1">
      <alignment horizontal="center"/>
    </xf>
    <xf numFmtId="0" fontId="5" fillId="3" borderId="0" xfId="0" applyFont="1" applyFill="1" applyAlignment="1"/>
    <xf numFmtId="0" fontId="5" fillId="3" borderId="0" xfId="0" applyFont="1" applyFill="1" applyBorder="1" applyAlignment="1">
      <alignment vertical="center" wrapText="1"/>
    </xf>
    <xf numFmtId="164" fontId="7" fillId="0" borderId="0" xfId="0" applyNumberFormat="1" applyFont="1"/>
    <xf numFmtId="164" fontId="7" fillId="3" borderId="0" xfId="0" applyNumberFormat="1" applyFont="1" applyFill="1"/>
    <xf numFmtId="164" fontId="3" fillId="3" borderId="0" xfId="0" applyNumberFormat="1" applyFont="1" applyFill="1" applyAlignment="1">
      <alignment horizontal="center" vertical="center"/>
    </xf>
    <xf numFmtId="164" fontId="2" fillId="0" borderId="0" xfId="0" applyNumberFormat="1" applyFont="1"/>
    <xf numFmtId="0" fontId="5" fillId="3" borderId="0" xfId="0" applyFont="1" applyFill="1" applyAlignment="1">
      <alignment horizontal="center"/>
    </xf>
    <xf numFmtId="0" fontId="1" fillId="3" borderId="0" xfId="0" applyFont="1" applyFill="1" applyAlignment="1">
      <alignment horizontal="center" vertical="center"/>
    </xf>
    <xf numFmtId="0" fontId="8" fillId="2" borderId="0" xfId="0" applyFont="1" applyFill="1" applyAlignment="1"/>
    <xf numFmtId="0" fontId="9" fillId="3" borderId="1" xfId="0" applyNumberFormat="1" applyFont="1" applyFill="1" applyBorder="1" applyAlignment="1" applyProtection="1">
      <alignment horizontal="left" vertical="top" wrapText="1"/>
      <protection locked="0"/>
    </xf>
    <xf numFmtId="0" fontId="9" fillId="3" borderId="2" xfId="0" applyNumberFormat="1" applyFont="1" applyFill="1" applyBorder="1" applyAlignment="1">
      <alignment horizontal="center" vertical="center" textRotation="90" wrapText="1"/>
    </xf>
    <xf numFmtId="0" fontId="9" fillId="0" borderId="2" xfId="0" applyNumberFormat="1" applyFont="1" applyBorder="1" applyAlignment="1">
      <alignment horizontal="center" vertical="center" textRotation="90" wrapText="1"/>
    </xf>
    <xf numFmtId="0" fontId="9" fillId="0" borderId="2" xfId="0" applyNumberFormat="1" applyFont="1" applyFill="1" applyBorder="1" applyAlignment="1">
      <alignment horizontal="center" vertical="center" textRotation="90" wrapText="1"/>
    </xf>
    <xf numFmtId="0" fontId="9" fillId="3" borderId="3" xfId="0" applyFont="1" applyFill="1" applyBorder="1" applyAlignment="1">
      <alignment horizontal="center" vertical="center"/>
    </xf>
    <xf numFmtId="0" fontId="9" fillId="3" borderId="3" xfId="0" applyFont="1" applyFill="1" applyBorder="1" applyAlignment="1">
      <alignment horizontal="center" vertical="center" wrapText="1"/>
    </xf>
    <xf numFmtId="49" fontId="9" fillId="3" borderId="1" xfId="0" applyNumberFormat="1" applyFont="1" applyFill="1" applyBorder="1" applyAlignment="1">
      <alignment horizontal="center" vertical="top"/>
    </xf>
    <xf numFmtId="164" fontId="9" fillId="3" borderId="1" xfId="0" applyNumberFormat="1" applyFont="1" applyFill="1" applyBorder="1" applyAlignment="1">
      <alignment horizontal="right" vertical="top" wrapText="1"/>
    </xf>
    <xf numFmtId="0" fontId="9" fillId="3" borderId="1" xfId="0" applyFont="1" applyFill="1" applyBorder="1" applyAlignment="1">
      <alignment horizontal="left" vertical="top" wrapText="1"/>
    </xf>
    <xf numFmtId="164" fontId="9" fillId="3" borderId="1" xfId="0" applyNumberFormat="1" applyFont="1" applyFill="1" applyBorder="1" applyAlignment="1">
      <alignment horizontal="right" vertical="top"/>
    </xf>
    <xf numFmtId="0" fontId="9" fillId="3" borderId="1" xfId="0" applyNumberFormat="1" applyFont="1" applyFill="1" applyBorder="1" applyAlignment="1">
      <alignment horizontal="left" vertical="top" wrapText="1"/>
    </xf>
    <xf numFmtId="164" fontId="9" fillId="0" borderId="1" xfId="0" applyNumberFormat="1" applyFont="1" applyFill="1" applyBorder="1" applyAlignment="1">
      <alignment horizontal="right" vertical="top" wrapText="1"/>
    </xf>
    <xf numFmtId="164" fontId="9" fillId="0" borderId="1" xfId="0" applyNumberFormat="1" applyFont="1" applyFill="1" applyBorder="1" applyAlignment="1">
      <alignment horizontal="right" vertical="top"/>
    </xf>
    <xf numFmtId="49" fontId="9" fillId="3" borderId="1" xfId="0" applyNumberFormat="1" applyFont="1" applyFill="1" applyBorder="1" applyAlignment="1">
      <alignment horizontal="center" vertical="top" wrapText="1" shrinkToFit="1"/>
    </xf>
    <xf numFmtId="164" fontId="9" fillId="0" borderId="1" xfId="0" applyNumberFormat="1" applyFont="1" applyBorder="1" applyAlignment="1">
      <alignment horizontal="right" vertical="top"/>
    </xf>
    <xf numFmtId="0" fontId="9" fillId="3" borderId="1" xfId="0" applyFont="1" applyFill="1" applyBorder="1" applyAlignment="1">
      <alignment horizontal="center" vertical="top"/>
    </xf>
    <xf numFmtId="0" fontId="5" fillId="3" borderId="0" xfId="0" applyFont="1" applyFill="1" applyAlignment="1">
      <alignment wrapText="1"/>
    </xf>
    <xf numFmtId="49" fontId="9" fillId="0" borderId="7" xfId="0" applyNumberFormat="1" applyFont="1" applyBorder="1" applyAlignment="1" applyProtection="1">
      <alignment horizontal="left" vertical="center" wrapText="1"/>
    </xf>
    <xf numFmtId="49" fontId="9" fillId="0" borderId="8" xfId="0" applyNumberFormat="1" applyFont="1" applyBorder="1" applyAlignment="1" applyProtection="1">
      <alignment horizontal="left" vertical="center" wrapText="1"/>
    </xf>
    <xf numFmtId="4" fontId="9" fillId="0" borderId="7" xfId="0" applyNumberFormat="1" applyFont="1" applyBorder="1" applyAlignment="1" applyProtection="1">
      <alignment horizontal="left" vertical="top" wrapText="1"/>
    </xf>
    <xf numFmtId="4" fontId="9" fillId="0" borderId="8" xfId="0" applyNumberFormat="1" applyFont="1" applyBorder="1" applyAlignment="1" applyProtection="1">
      <alignment horizontal="left" vertical="top" wrapText="1"/>
    </xf>
    <xf numFmtId="0" fontId="5" fillId="3" borderId="0" xfId="0" applyFont="1" applyFill="1" applyAlignment="1">
      <alignment horizontal="center" vertical="center"/>
    </xf>
    <xf numFmtId="0" fontId="6" fillId="3" borderId="0" xfId="0" applyFont="1" applyFill="1" applyAlignment="1">
      <alignment horizontal="center" vertical="center"/>
    </xf>
    <xf numFmtId="0" fontId="5" fillId="3" borderId="0" xfId="0" applyFont="1" applyFill="1" applyAlignment="1">
      <alignment horizontal="left" vertical="center"/>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6" xfId="0" applyFont="1" applyFill="1" applyBorder="1" applyAlignment="1">
      <alignment horizontal="left" vertical="top" wrapText="1"/>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5" fillId="3" borderId="0" xfId="0" applyFont="1" applyFill="1" applyBorder="1" applyAlignment="1">
      <alignment horizontal="right"/>
    </xf>
    <xf numFmtId="0" fontId="5" fillId="3" borderId="0" xfId="0" applyFont="1" applyFill="1" applyBorder="1" applyAlignment="1">
      <alignment horizontal="center" vertical="center" wrapText="1"/>
    </xf>
    <xf numFmtId="49" fontId="9" fillId="0" borderId="1" xfId="0" applyNumberFormat="1" applyFont="1" applyBorder="1" applyAlignment="1">
      <alignment horizontal="center" wrapText="1"/>
    </xf>
    <xf numFmtId="49" fontId="9" fillId="0" borderId="1" xfId="0" quotePrefix="1" applyNumberFormat="1" applyFont="1" applyBorder="1" applyAlignment="1">
      <alignment horizontal="center" wrapText="1"/>
    </xf>
    <xf numFmtId="0" fontId="9" fillId="0" borderId="1" xfId="0" applyNumberFormat="1" applyFont="1" applyFill="1" applyBorder="1" applyAlignment="1">
      <alignment horizontal="left" vertical="center" textRotation="90" wrapText="1"/>
    </xf>
    <xf numFmtId="0" fontId="9" fillId="0" borderId="2" xfId="0" applyNumberFormat="1" applyFont="1" applyFill="1" applyBorder="1" applyAlignment="1">
      <alignment horizontal="left" vertical="center" textRotation="90" wrapText="1"/>
    </xf>
    <xf numFmtId="0" fontId="5" fillId="3" borderId="0" xfId="0" applyFont="1" applyFill="1" applyAlignment="1">
      <alignment horizontal="center"/>
    </xf>
    <xf numFmtId="0" fontId="5" fillId="3" borderId="0" xfId="0" applyFont="1" applyFill="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68"/>
  <sheetViews>
    <sheetView tabSelected="1" view="pageBreakPreview" zoomScale="45" zoomScaleNormal="40" zoomScaleSheetLayoutView="45" workbookViewId="0">
      <pane xSplit="9" topLeftCell="J1" activePane="topRight" state="frozen"/>
      <selection activeCell="A7" sqref="A7"/>
      <selection pane="topRight" activeCell="K8" sqref="K8:M8"/>
    </sheetView>
  </sheetViews>
  <sheetFormatPr defaultRowHeight="20.25" x14ac:dyDescent="0.3"/>
  <cols>
    <col min="1" max="1" width="13" style="4" customWidth="1"/>
    <col min="2" max="2" width="17" style="4" customWidth="1"/>
    <col min="3" max="3" width="12.5703125" style="4" customWidth="1"/>
    <col min="4" max="4" width="11.140625" style="4" customWidth="1"/>
    <col min="5" max="5" width="10.85546875" style="4" customWidth="1"/>
    <col min="6" max="6" width="12" style="4" customWidth="1"/>
    <col min="7" max="7" width="12.5703125" style="4" customWidth="1"/>
    <col min="8" max="8" width="14.85546875" style="4" customWidth="1"/>
    <col min="9" max="9" width="14.7109375" style="4" customWidth="1"/>
    <col min="10" max="10" width="179" style="5" customWidth="1"/>
    <col min="11" max="11" width="44.5703125" style="31" customWidth="1"/>
    <col min="12" max="12" width="44.140625" style="6" customWidth="1"/>
    <col min="13" max="13" width="43.85546875" style="6" customWidth="1"/>
    <col min="14" max="14" width="6.5703125" customWidth="1"/>
    <col min="15" max="15" width="23" customWidth="1"/>
    <col min="16" max="16" width="23.28515625" customWidth="1"/>
    <col min="17" max="17" width="26.140625" customWidth="1"/>
  </cols>
  <sheetData>
    <row r="1" spans="1:18" x14ac:dyDescent="0.3">
      <c r="L1" s="31"/>
      <c r="M1" s="31"/>
    </row>
    <row r="2" spans="1:18" ht="27" x14ac:dyDescent="0.3">
      <c r="K2" s="55" t="s">
        <v>331</v>
      </c>
      <c r="L2" s="55"/>
      <c r="M2" s="55"/>
    </row>
    <row r="3" spans="1:18" ht="27.75" x14ac:dyDescent="0.3">
      <c r="K3" s="54" t="s">
        <v>274</v>
      </c>
      <c r="L3" s="54"/>
      <c r="M3" s="54"/>
    </row>
    <row r="4" spans="1:18" ht="27.75" x14ac:dyDescent="0.3">
      <c r="K4" s="54" t="s">
        <v>275</v>
      </c>
      <c r="L4" s="54"/>
      <c r="M4" s="54"/>
    </row>
    <row r="5" spans="1:18" ht="27.75" x14ac:dyDescent="0.3">
      <c r="K5" s="56" t="s">
        <v>277</v>
      </c>
      <c r="L5" s="56"/>
      <c r="M5" s="56"/>
    </row>
    <row r="6" spans="1:18" ht="27.75" x14ac:dyDescent="0.3">
      <c r="K6" s="54" t="s">
        <v>276</v>
      </c>
      <c r="L6" s="54"/>
      <c r="M6" s="54"/>
    </row>
    <row r="7" spans="1:18" ht="27.75" x14ac:dyDescent="0.3">
      <c r="K7" s="54" t="s">
        <v>278</v>
      </c>
      <c r="L7" s="54"/>
      <c r="M7" s="54"/>
    </row>
    <row r="8" spans="1:18" ht="27.75" x14ac:dyDescent="0.3">
      <c r="K8" s="54" t="s">
        <v>332</v>
      </c>
      <c r="L8" s="54"/>
      <c r="M8" s="54"/>
    </row>
    <row r="9" spans="1:18" ht="27.75" x14ac:dyDescent="0.3">
      <c r="K9" s="54"/>
      <c r="L9" s="54"/>
      <c r="M9" s="54"/>
    </row>
    <row r="10" spans="1:18" s="1" customFormat="1" ht="27.75" x14ac:dyDescent="0.4">
      <c r="A10" s="13"/>
      <c r="B10" s="13"/>
      <c r="C10" s="13"/>
      <c r="D10" s="13"/>
      <c r="E10" s="13"/>
      <c r="F10" s="13"/>
      <c r="G10" s="13"/>
      <c r="H10" s="13"/>
      <c r="I10" s="20"/>
      <c r="J10" s="21"/>
      <c r="K10" s="55" t="s">
        <v>279</v>
      </c>
      <c r="L10" s="55"/>
      <c r="M10" s="55"/>
      <c r="N10" s="15"/>
      <c r="O10" s="15"/>
    </row>
    <row r="11" spans="1:18" s="1" customFormat="1" ht="25.5" customHeight="1" x14ac:dyDescent="0.4">
      <c r="A11" s="13"/>
      <c r="B11" s="13"/>
      <c r="C11" s="13"/>
      <c r="D11" s="13"/>
      <c r="E11" s="13"/>
      <c r="F11" s="13"/>
      <c r="G11" s="13"/>
      <c r="H11" s="13"/>
      <c r="I11" s="20"/>
      <c r="J11" s="49"/>
      <c r="K11" s="69" t="s">
        <v>272</v>
      </c>
      <c r="L11" s="69"/>
      <c r="M11" s="69"/>
      <c r="N11" s="24"/>
      <c r="O11" s="24"/>
    </row>
    <row r="12" spans="1:18" s="1" customFormat="1" ht="34.5" customHeight="1" x14ac:dyDescent="0.4">
      <c r="A12" s="13"/>
      <c r="B12" s="13"/>
      <c r="C12" s="13"/>
      <c r="D12" s="13"/>
      <c r="E12" s="13"/>
      <c r="F12" s="13"/>
      <c r="G12" s="13"/>
      <c r="H12" s="13"/>
      <c r="I12" s="20"/>
      <c r="J12" s="25"/>
      <c r="K12" s="63" t="s">
        <v>280</v>
      </c>
      <c r="L12" s="63"/>
      <c r="M12" s="63"/>
      <c r="N12" s="15"/>
      <c r="O12" s="15"/>
    </row>
    <row r="13" spans="1:18" s="1" customFormat="1" ht="30.75" customHeight="1" x14ac:dyDescent="0.4">
      <c r="A13" s="13"/>
      <c r="B13" s="13"/>
      <c r="C13" s="13"/>
      <c r="D13" s="13"/>
      <c r="E13" s="13"/>
      <c r="F13" s="13"/>
      <c r="G13" s="13"/>
      <c r="H13" s="13"/>
      <c r="I13" s="20"/>
      <c r="J13" s="21"/>
      <c r="K13" s="30"/>
      <c r="L13" s="16"/>
      <c r="M13" s="16"/>
      <c r="N13" s="15"/>
      <c r="O13" s="15"/>
    </row>
    <row r="14" spans="1:18" s="1" customFormat="1" ht="27.75" x14ac:dyDescent="0.4">
      <c r="A14" s="13"/>
      <c r="B14" s="13"/>
      <c r="C14" s="13"/>
      <c r="D14" s="13"/>
      <c r="E14" s="13"/>
      <c r="F14" s="13"/>
      <c r="G14" s="13"/>
      <c r="H14" s="13"/>
      <c r="I14" s="20"/>
      <c r="J14" s="21"/>
      <c r="K14" s="30"/>
      <c r="L14" s="23"/>
      <c r="M14" s="23"/>
      <c r="N14" s="15"/>
      <c r="O14" s="15"/>
    </row>
    <row r="15" spans="1:18" s="1" customFormat="1" ht="34.5" x14ac:dyDescent="0.45">
      <c r="A15" s="16"/>
      <c r="B15" s="16"/>
      <c r="C15" s="16"/>
      <c r="D15" s="16"/>
      <c r="E15" s="16"/>
      <c r="F15" s="16"/>
      <c r="G15" s="32" t="s">
        <v>254</v>
      </c>
      <c r="H15" s="32"/>
      <c r="I15" s="32"/>
      <c r="J15" s="32"/>
      <c r="K15" s="32"/>
      <c r="L15" s="32"/>
      <c r="M15" s="17"/>
      <c r="N15" s="17"/>
      <c r="O15" s="17"/>
      <c r="P15" s="9"/>
      <c r="Q15" s="9"/>
      <c r="R15" s="9"/>
    </row>
    <row r="16" spans="1:18" s="1" customFormat="1" ht="27.75" x14ac:dyDescent="0.4">
      <c r="A16" s="13"/>
      <c r="B16" s="13"/>
      <c r="C16" s="13"/>
      <c r="D16" s="13"/>
      <c r="E16" s="13"/>
      <c r="F16" s="13"/>
      <c r="G16" s="13"/>
      <c r="H16" s="13"/>
      <c r="I16" s="13"/>
      <c r="J16" s="14"/>
      <c r="K16" s="68"/>
      <c r="L16" s="68"/>
      <c r="M16" s="68"/>
      <c r="N16" s="15"/>
      <c r="O16" s="15"/>
    </row>
    <row r="17" spans="1:16" s="1" customFormat="1" ht="27.75" x14ac:dyDescent="0.4">
      <c r="A17" s="62" t="s">
        <v>219</v>
      </c>
      <c r="B17" s="62"/>
      <c r="C17" s="62"/>
      <c r="D17" s="62"/>
      <c r="E17" s="62"/>
      <c r="F17" s="62"/>
      <c r="G17" s="62"/>
      <c r="H17" s="62"/>
      <c r="I17" s="62"/>
      <c r="J17" s="62"/>
      <c r="K17" s="62"/>
      <c r="L17" s="62"/>
      <c r="M17" s="62"/>
      <c r="N17" s="15"/>
      <c r="O17" s="15"/>
    </row>
    <row r="18" spans="1:16" s="1" customFormat="1" ht="35.25" x14ac:dyDescent="0.5">
      <c r="A18" s="66" t="s">
        <v>0</v>
      </c>
      <c r="B18" s="64" t="s">
        <v>120</v>
      </c>
      <c r="C18" s="65"/>
      <c r="D18" s="65"/>
      <c r="E18" s="65"/>
      <c r="F18" s="65"/>
      <c r="G18" s="65"/>
      <c r="H18" s="65"/>
      <c r="I18" s="65"/>
      <c r="J18" s="60" t="s">
        <v>182</v>
      </c>
      <c r="K18" s="60" t="s">
        <v>269</v>
      </c>
      <c r="L18" s="60" t="s">
        <v>270</v>
      </c>
      <c r="M18" s="60" t="s">
        <v>271</v>
      </c>
      <c r="N18" s="15"/>
      <c r="O18" s="15"/>
    </row>
    <row r="19" spans="1:16" s="1" customFormat="1" ht="379.5" customHeight="1" thickBot="1" x14ac:dyDescent="0.4">
      <c r="A19" s="67"/>
      <c r="B19" s="34" t="s">
        <v>121</v>
      </c>
      <c r="C19" s="35" t="s">
        <v>73</v>
      </c>
      <c r="D19" s="35" t="s">
        <v>74</v>
      </c>
      <c r="E19" s="35" t="s">
        <v>75</v>
      </c>
      <c r="F19" s="35" t="s">
        <v>76</v>
      </c>
      <c r="G19" s="35" t="s">
        <v>77</v>
      </c>
      <c r="H19" s="36" t="s">
        <v>180</v>
      </c>
      <c r="I19" s="36" t="s">
        <v>181</v>
      </c>
      <c r="J19" s="61"/>
      <c r="K19" s="61"/>
      <c r="L19" s="61"/>
      <c r="M19" s="61"/>
      <c r="N19" s="15"/>
      <c r="O19" s="15"/>
    </row>
    <row r="20" spans="1:16" s="1" customFormat="1" ht="35.25" x14ac:dyDescent="0.35">
      <c r="A20" s="37"/>
      <c r="B20" s="37">
        <v>1</v>
      </c>
      <c r="C20" s="37">
        <v>2</v>
      </c>
      <c r="D20" s="37">
        <v>3</v>
      </c>
      <c r="E20" s="37">
        <v>4</v>
      </c>
      <c r="F20" s="37">
        <v>5</v>
      </c>
      <c r="G20" s="37">
        <v>6</v>
      </c>
      <c r="H20" s="37">
        <v>7</v>
      </c>
      <c r="I20" s="37">
        <v>8</v>
      </c>
      <c r="J20" s="38">
        <v>9</v>
      </c>
      <c r="K20" s="37">
        <v>10</v>
      </c>
      <c r="L20" s="37">
        <v>11</v>
      </c>
      <c r="M20" s="37">
        <v>12</v>
      </c>
      <c r="N20" s="15"/>
      <c r="O20" s="15"/>
    </row>
    <row r="21" spans="1:16" s="1" customFormat="1" ht="35.25" x14ac:dyDescent="0.35">
      <c r="A21" s="39" t="s">
        <v>2</v>
      </c>
      <c r="B21" s="39" t="s">
        <v>1</v>
      </c>
      <c r="C21" s="39" t="s">
        <v>2</v>
      </c>
      <c r="D21" s="39" t="s">
        <v>3</v>
      </c>
      <c r="E21" s="39" t="s">
        <v>3</v>
      </c>
      <c r="F21" s="39" t="s">
        <v>1</v>
      </c>
      <c r="G21" s="39" t="s">
        <v>3</v>
      </c>
      <c r="H21" s="39" t="s">
        <v>13</v>
      </c>
      <c r="I21" s="39" t="s">
        <v>1</v>
      </c>
      <c r="J21" s="33" t="s">
        <v>71</v>
      </c>
      <c r="K21" s="40">
        <f>K23+K25+K30+K39+K45+K49+K62+K71+K77+K87+K90+K36+P32+K117-0.1</f>
        <v>1416252.7999999996</v>
      </c>
      <c r="L21" s="40">
        <f>L23+L25+L30+L39+L45+L49+L62+L71+L77+L87+L90+L36</f>
        <v>1436041.2</v>
      </c>
      <c r="M21" s="40">
        <f>M23+M25+M30+M39+M45+M49+M62+M71+M77+M87+M90+M36</f>
        <v>1495942.2</v>
      </c>
      <c r="N21" s="26"/>
      <c r="O21" s="26"/>
      <c r="P21" s="29"/>
    </row>
    <row r="22" spans="1:16" s="1" customFormat="1" ht="35.25" x14ac:dyDescent="0.35">
      <c r="A22" s="39" t="s">
        <v>46</v>
      </c>
      <c r="B22" s="39" t="s">
        <v>4</v>
      </c>
      <c r="C22" s="39" t="s">
        <v>2</v>
      </c>
      <c r="D22" s="39" t="s">
        <v>5</v>
      </c>
      <c r="E22" s="39" t="s">
        <v>3</v>
      </c>
      <c r="F22" s="39" t="s">
        <v>1</v>
      </c>
      <c r="G22" s="39" t="s">
        <v>3</v>
      </c>
      <c r="H22" s="39" t="s">
        <v>13</v>
      </c>
      <c r="I22" s="39" t="s">
        <v>1</v>
      </c>
      <c r="J22" s="41" t="s">
        <v>6</v>
      </c>
      <c r="K22" s="40">
        <f>K23+K25</f>
        <v>1288046.7</v>
      </c>
      <c r="L22" s="40">
        <f>L23+L25</f>
        <v>1315547.2</v>
      </c>
      <c r="M22" s="40">
        <f>M23+M25</f>
        <v>1375547.2</v>
      </c>
      <c r="N22" s="15"/>
      <c r="O22" s="15"/>
    </row>
    <row r="23" spans="1:16" s="1" customFormat="1" ht="35.25" x14ac:dyDescent="0.35">
      <c r="A23" s="39" t="s">
        <v>41</v>
      </c>
      <c r="B23" s="39" t="s">
        <v>4</v>
      </c>
      <c r="C23" s="39" t="s">
        <v>2</v>
      </c>
      <c r="D23" s="39" t="s">
        <v>5</v>
      </c>
      <c r="E23" s="39" t="s">
        <v>5</v>
      </c>
      <c r="F23" s="39" t="s">
        <v>1</v>
      </c>
      <c r="G23" s="39" t="s">
        <v>3</v>
      </c>
      <c r="H23" s="39" t="s">
        <v>13</v>
      </c>
      <c r="I23" s="39" t="s">
        <v>7</v>
      </c>
      <c r="J23" s="41" t="s">
        <v>8</v>
      </c>
      <c r="K23" s="40">
        <f>K24</f>
        <v>723375</v>
      </c>
      <c r="L23" s="40">
        <f>L24</f>
        <v>733000</v>
      </c>
      <c r="M23" s="40">
        <f>M24</f>
        <v>753000</v>
      </c>
      <c r="N23" s="15"/>
      <c r="O23" s="15"/>
    </row>
    <row r="24" spans="1:16" s="1" customFormat="1" ht="105.75" x14ac:dyDescent="0.35">
      <c r="A24" s="39" t="s">
        <v>62</v>
      </c>
      <c r="B24" s="39" t="s">
        <v>4</v>
      </c>
      <c r="C24" s="39" t="s">
        <v>2</v>
      </c>
      <c r="D24" s="39" t="s">
        <v>5</v>
      </c>
      <c r="E24" s="39" t="s">
        <v>5</v>
      </c>
      <c r="F24" s="39" t="s">
        <v>9</v>
      </c>
      <c r="G24" s="39" t="s">
        <v>12</v>
      </c>
      <c r="H24" s="39" t="s">
        <v>13</v>
      </c>
      <c r="I24" s="39" t="s">
        <v>7</v>
      </c>
      <c r="J24" s="33" t="s">
        <v>232</v>
      </c>
      <c r="K24" s="42">
        <v>723375</v>
      </c>
      <c r="L24" s="40">
        <v>733000</v>
      </c>
      <c r="M24" s="40">
        <v>753000</v>
      </c>
      <c r="N24" s="15"/>
      <c r="O24" s="15"/>
    </row>
    <row r="25" spans="1:16" s="1" customFormat="1" ht="48.75" customHeight="1" x14ac:dyDescent="0.35">
      <c r="A25" s="39" t="s">
        <v>70</v>
      </c>
      <c r="B25" s="39" t="s">
        <v>4</v>
      </c>
      <c r="C25" s="39" t="s">
        <v>2</v>
      </c>
      <c r="D25" s="39" t="s">
        <v>5</v>
      </c>
      <c r="E25" s="39" t="s">
        <v>12</v>
      </c>
      <c r="F25" s="39" t="s">
        <v>1</v>
      </c>
      <c r="G25" s="39" t="s">
        <v>5</v>
      </c>
      <c r="H25" s="39" t="s">
        <v>13</v>
      </c>
      <c r="I25" s="39" t="s">
        <v>7</v>
      </c>
      <c r="J25" s="41" t="s">
        <v>11</v>
      </c>
      <c r="K25" s="42">
        <f>K26+K27+K29+K28</f>
        <v>564671.69999999995</v>
      </c>
      <c r="L25" s="42">
        <f>L26+L27+L29+L28</f>
        <v>582547.19999999995</v>
      </c>
      <c r="M25" s="42">
        <f t="shared" ref="M25" si="0">M26+M27+M29+M28</f>
        <v>622547.19999999995</v>
      </c>
      <c r="N25" s="15"/>
      <c r="O25" s="15"/>
    </row>
    <row r="26" spans="1:16" s="1" customFormat="1" ht="141" x14ac:dyDescent="0.35">
      <c r="A26" s="39" t="s">
        <v>126</v>
      </c>
      <c r="B26" s="39" t="s">
        <v>4</v>
      </c>
      <c r="C26" s="39" t="s">
        <v>2</v>
      </c>
      <c r="D26" s="39" t="s">
        <v>5</v>
      </c>
      <c r="E26" s="39" t="s">
        <v>12</v>
      </c>
      <c r="F26" s="39" t="s">
        <v>26</v>
      </c>
      <c r="G26" s="39" t="s">
        <v>5</v>
      </c>
      <c r="H26" s="39" t="s">
        <v>13</v>
      </c>
      <c r="I26" s="39" t="s">
        <v>7</v>
      </c>
      <c r="J26" s="43" t="s">
        <v>108</v>
      </c>
      <c r="K26" s="42">
        <v>562389.4</v>
      </c>
      <c r="L26" s="42">
        <v>579923.69999999995</v>
      </c>
      <c r="M26" s="42">
        <v>619768.6</v>
      </c>
      <c r="N26" s="15"/>
      <c r="O26" s="15"/>
    </row>
    <row r="27" spans="1:16" s="1" customFormat="1" ht="211.5" x14ac:dyDescent="0.35">
      <c r="A27" s="39" t="s">
        <v>127</v>
      </c>
      <c r="B27" s="39" t="s">
        <v>4</v>
      </c>
      <c r="C27" s="39" t="s">
        <v>2</v>
      </c>
      <c r="D27" s="39" t="s">
        <v>5</v>
      </c>
      <c r="E27" s="39" t="s">
        <v>12</v>
      </c>
      <c r="F27" s="39" t="s">
        <v>14</v>
      </c>
      <c r="G27" s="39" t="s">
        <v>5</v>
      </c>
      <c r="H27" s="39" t="s">
        <v>13</v>
      </c>
      <c r="I27" s="39" t="s">
        <v>7</v>
      </c>
      <c r="J27" s="43" t="s">
        <v>109</v>
      </c>
      <c r="K27" s="42">
        <v>124.2</v>
      </c>
      <c r="L27" s="40">
        <v>123.5</v>
      </c>
      <c r="M27" s="40">
        <v>123.5</v>
      </c>
      <c r="N27" s="15"/>
      <c r="O27" s="15"/>
    </row>
    <row r="28" spans="1:16" s="1" customFormat="1" ht="105.75" x14ac:dyDescent="0.35">
      <c r="A28" s="39" t="s">
        <v>128</v>
      </c>
      <c r="B28" s="39" t="s">
        <v>4</v>
      </c>
      <c r="C28" s="39" t="s">
        <v>2</v>
      </c>
      <c r="D28" s="39" t="s">
        <v>5</v>
      </c>
      <c r="E28" s="39" t="s">
        <v>12</v>
      </c>
      <c r="F28" s="39" t="s">
        <v>32</v>
      </c>
      <c r="G28" s="39" t="s">
        <v>5</v>
      </c>
      <c r="H28" s="39" t="s">
        <v>13</v>
      </c>
      <c r="I28" s="39" t="s">
        <v>7</v>
      </c>
      <c r="J28" s="43" t="s">
        <v>239</v>
      </c>
      <c r="K28" s="42">
        <v>258.10000000000002</v>
      </c>
      <c r="L28" s="40">
        <v>0</v>
      </c>
      <c r="M28" s="40">
        <v>0</v>
      </c>
      <c r="N28" s="15"/>
      <c r="O28" s="15"/>
    </row>
    <row r="29" spans="1:16" s="1" customFormat="1" ht="176.25" x14ac:dyDescent="0.35">
      <c r="A29" s="39" t="s">
        <v>129</v>
      </c>
      <c r="B29" s="39" t="s">
        <v>4</v>
      </c>
      <c r="C29" s="39" t="s">
        <v>2</v>
      </c>
      <c r="D29" s="39" t="s">
        <v>5</v>
      </c>
      <c r="E29" s="39" t="s">
        <v>12</v>
      </c>
      <c r="F29" s="39" t="s">
        <v>49</v>
      </c>
      <c r="G29" s="39" t="s">
        <v>5</v>
      </c>
      <c r="H29" s="39" t="s">
        <v>13</v>
      </c>
      <c r="I29" s="39" t="s">
        <v>7</v>
      </c>
      <c r="J29" s="43" t="s">
        <v>122</v>
      </c>
      <c r="K29" s="42">
        <v>1900</v>
      </c>
      <c r="L29" s="40">
        <v>2500</v>
      </c>
      <c r="M29" s="40">
        <v>2655.1</v>
      </c>
      <c r="N29" s="15"/>
      <c r="O29" s="15"/>
    </row>
    <row r="30" spans="1:16" s="1" customFormat="1" ht="70.5" x14ac:dyDescent="0.35">
      <c r="A30" s="39" t="s">
        <v>130</v>
      </c>
      <c r="B30" s="39" t="s">
        <v>68</v>
      </c>
      <c r="C30" s="39" t="s">
        <v>2</v>
      </c>
      <c r="D30" s="39" t="s">
        <v>10</v>
      </c>
      <c r="E30" s="39" t="s">
        <v>3</v>
      </c>
      <c r="F30" s="39" t="s">
        <v>1</v>
      </c>
      <c r="G30" s="39" t="s">
        <v>3</v>
      </c>
      <c r="H30" s="39" t="s">
        <v>13</v>
      </c>
      <c r="I30" s="39" t="s">
        <v>1</v>
      </c>
      <c r="J30" s="41" t="s">
        <v>86</v>
      </c>
      <c r="K30" s="40">
        <f>K31</f>
        <v>1119.4000000000001</v>
      </c>
      <c r="L30" s="44">
        <f t="shared" ref="L30:M30" si="1">L31</f>
        <v>1300</v>
      </c>
      <c r="M30" s="44">
        <f t="shared" si="1"/>
        <v>1300</v>
      </c>
      <c r="N30" s="15"/>
      <c r="O30" s="15"/>
    </row>
    <row r="31" spans="1:16" s="1" customFormat="1" ht="70.5" x14ac:dyDescent="0.35">
      <c r="A31" s="39" t="s">
        <v>29</v>
      </c>
      <c r="B31" s="39" t="s">
        <v>68</v>
      </c>
      <c r="C31" s="39" t="s">
        <v>2</v>
      </c>
      <c r="D31" s="39" t="s">
        <v>10</v>
      </c>
      <c r="E31" s="39" t="s">
        <v>12</v>
      </c>
      <c r="F31" s="39" t="s">
        <v>1</v>
      </c>
      <c r="G31" s="39" t="s">
        <v>5</v>
      </c>
      <c r="H31" s="39" t="s">
        <v>13</v>
      </c>
      <c r="I31" s="39" t="s">
        <v>7</v>
      </c>
      <c r="J31" s="41" t="s">
        <v>198</v>
      </c>
      <c r="K31" s="40">
        <f>K32+K33+K34+K35</f>
        <v>1119.4000000000001</v>
      </c>
      <c r="L31" s="44">
        <f t="shared" ref="L31:M31" si="2">L32+L33+L34</f>
        <v>1300</v>
      </c>
      <c r="M31" s="44">
        <f t="shared" si="2"/>
        <v>1300</v>
      </c>
      <c r="N31" s="15"/>
      <c r="O31" s="15"/>
    </row>
    <row r="32" spans="1:16" s="1" customFormat="1" ht="141" x14ac:dyDescent="0.35">
      <c r="A32" s="39" t="s">
        <v>20</v>
      </c>
      <c r="B32" s="39" t="s">
        <v>68</v>
      </c>
      <c r="C32" s="39" t="s">
        <v>2</v>
      </c>
      <c r="D32" s="39" t="s">
        <v>10</v>
      </c>
      <c r="E32" s="39" t="s">
        <v>12</v>
      </c>
      <c r="F32" s="39" t="s">
        <v>111</v>
      </c>
      <c r="G32" s="39" t="s">
        <v>5</v>
      </c>
      <c r="H32" s="39" t="s">
        <v>13</v>
      </c>
      <c r="I32" s="39" t="s">
        <v>7</v>
      </c>
      <c r="J32" s="41" t="s">
        <v>110</v>
      </c>
      <c r="K32" s="42">
        <v>432.9</v>
      </c>
      <c r="L32" s="42">
        <v>432.9</v>
      </c>
      <c r="M32" s="42">
        <v>432.9</v>
      </c>
      <c r="N32" s="15"/>
      <c r="O32" s="15"/>
    </row>
    <row r="33" spans="1:15" s="1" customFormat="1" ht="176.25" x14ac:dyDescent="0.35">
      <c r="A33" s="39" t="s">
        <v>63</v>
      </c>
      <c r="B33" s="39" t="s">
        <v>68</v>
      </c>
      <c r="C33" s="39" t="s">
        <v>2</v>
      </c>
      <c r="D33" s="39" t="s">
        <v>10</v>
      </c>
      <c r="E33" s="39" t="s">
        <v>12</v>
      </c>
      <c r="F33" s="39" t="s">
        <v>112</v>
      </c>
      <c r="G33" s="39" t="s">
        <v>5</v>
      </c>
      <c r="H33" s="39" t="s">
        <v>13</v>
      </c>
      <c r="I33" s="39" t="s">
        <v>7</v>
      </c>
      <c r="J33" s="43" t="s">
        <v>113</v>
      </c>
      <c r="K33" s="42">
        <v>9.1999999999999993</v>
      </c>
      <c r="L33" s="42">
        <v>9.5</v>
      </c>
      <c r="M33" s="42">
        <v>9.5</v>
      </c>
      <c r="N33" s="15"/>
      <c r="O33" s="15"/>
    </row>
    <row r="34" spans="1:15" s="1" customFormat="1" ht="141" x14ac:dyDescent="0.35">
      <c r="A34" s="39" t="s">
        <v>23</v>
      </c>
      <c r="B34" s="39" t="s">
        <v>68</v>
      </c>
      <c r="C34" s="39" t="s">
        <v>2</v>
      </c>
      <c r="D34" s="39" t="s">
        <v>10</v>
      </c>
      <c r="E34" s="39" t="s">
        <v>12</v>
      </c>
      <c r="F34" s="39" t="s">
        <v>114</v>
      </c>
      <c r="G34" s="39" t="s">
        <v>5</v>
      </c>
      <c r="H34" s="39" t="s">
        <v>13</v>
      </c>
      <c r="I34" s="39" t="s">
        <v>7</v>
      </c>
      <c r="J34" s="41" t="s">
        <v>115</v>
      </c>
      <c r="K34" s="42">
        <v>732.9</v>
      </c>
      <c r="L34" s="42">
        <v>857.6</v>
      </c>
      <c r="M34" s="42">
        <v>857.6</v>
      </c>
      <c r="N34" s="15"/>
      <c r="O34" s="15"/>
    </row>
    <row r="35" spans="1:15" s="1" customFormat="1" ht="182.25" customHeight="1" x14ac:dyDescent="0.35">
      <c r="A35" s="39" t="s">
        <v>25</v>
      </c>
      <c r="B35" s="39" t="s">
        <v>68</v>
      </c>
      <c r="C35" s="39" t="s">
        <v>2</v>
      </c>
      <c r="D35" s="39" t="s">
        <v>10</v>
      </c>
      <c r="E35" s="39" t="s">
        <v>12</v>
      </c>
      <c r="F35" s="39" t="s">
        <v>299</v>
      </c>
      <c r="G35" s="39" t="s">
        <v>5</v>
      </c>
      <c r="H35" s="39" t="s">
        <v>13</v>
      </c>
      <c r="I35" s="39" t="s">
        <v>7</v>
      </c>
      <c r="J35" s="41" t="s">
        <v>300</v>
      </c>
      <c r="K35" s="42">
        <v>-55.6</v>
      </c>
      <c r="L35" s="42">
        <v>0</v>
      </c>
      <c r="M35" s="42">
        <v>0</v>
      </c>
      <c r="N35" s="15"/>
      <c r="O35" s="15"/>
    </row>
    <row r="36" spans="1:15" s="1" customFormat="1" ht="35.25" x14ac:dyDescent="0.35">
      <c r="A36" s="39" t="s">
        <v>28</v>
      </c>
      <c r="B36" s="39" t="s">
        <v>4</v>
      </c>
      <c r="C36" s="39" t="s">
        <v>2</v>
      </c>
      <c r="D36" s="39" t="s">
        <v>15</v>
      </c>
      <c r="E36" s="39" t="s">
        <v>3</v>
      </c>
      <c r="F36" s="39" t="s">
        <v>1</v>
      </c>
      <c r="G36" s="39" t="s">
        <v>3</v>
      </c>
      <c r="H36" s="39" t="s">
        <v>13</v>
      </c>
      <c r="I36" s="39" t="s">
        <v>1</v>
      </c>
      <c r="J36" s="41" t="s">
        <v>16</v>
      </c>
      <c r="K36" s="42">
        <f>K37+K38</f>
        <v>11372.5</v>
      </c>
      <c r="L36" s="45">
        <f t="shared" ref="L36:M36" si="3">L37+L38</f>
        <v>11372.5</v>
      </c>
      <c r="M36" s="45">
        <f t="shared" si="3"/>
        <v>11372.5</v>
      </c>
      <c r="N36" s="15"/>
      <c r="O36" s="15"/>
    </row>
    <row r="37" spans="1:15" s="1" customFormat="1" ht="35.25" x14ac:dyDescent="0.35">
      <c r="A37" s="39" t="s">
        <v>184</v>
      </c>
      <c r="B37" s="39" t="s">
        <v>4</v>
      </c>
      <c r="C37" s="39" t="s">
        <v>2</v>
      </c>
      <c r="D37" s="39" t="s">
        <v>15</v>
      </c>
      <c r="E37" s="39" t="s">
        <v>12</v>
      </c>
      <c r="F37" s="39" t="s">
        <v>26</v>
      </c>
      <c r="G37" s="39" t="s">
        <v>12</v>
      </c>
      <c r="H37" s="39" t="s">
        <v>13</v>
      </c>
      <c r="I37" s="39" t="s">
        <v>7</v>
      </c>
      <c r="J37" s="41" t="s">
        <v>17</v>
      </c>
      <c r="K37" s="42">
        <v>11222.5</v>
      </c>
      <c r="L37" s="42">
        <v>11272.5</v>
      </c>
      <c r="M37" s="42">
        <v>11272.5</v>
      </c>
      <c r="N37" s="15"/>
      <c r="O37" s="15"/>
    </row>
    <row r="38" spans="1:15" s="1" customFormat="1" ht="70.5" x14ac:dyDescent="0.35">
      <c r="A38" s="39" t="s">
        <v>131</v>
      </c>
      <c r="B38" s="39" t="s">
        <v>4</v>
      </c>
      <c r="C38" s="39" t="s">
        <v>2</v>
      </c>
      <c r="D38" s="39" t="s">
        <v>15</v>
      </c>
      <c r="E38" s="39" t="s">
        <v>196</v>
      </c>
      <c r="F38" s="39" t="s">
        <v>14</v>
      </c>
      <c r="G38" s="39" t="s">
        <v>12</v>
      </c>
      <c r="H38" s="39" t="s">
        <v>13</v>
      </c>
      <c r="I38" s="39" t="s">
        <v>7</v>
      </c>
      <c r="J38" s="41" t="s">
        <v>197</v>
      </c>
      <c r="K38" s="42">
        <v>150</v>
      </c>
      <c r="L38" s="42">
        <v>100</v>
      </c>
      <c r="M38" s="42">
        <v>100</v>
      </c>
      <c r="N38" s="15"/>
      <c r="O38" s="15"/>
    </row>
    <row r="39" spans="1:15" s="1" customFormat="1" ht="35.25" x14ac:dyDescent="0.35">
      <c r="A39" s="39" t="s">
        <v>45</v>
      </c>
      <c r="B39" s="46" t="s">
        <v>4</v>
      </c>
      <c r="C39" s="46">
        <v>1</v>
      </c>
      <c r="D39" s="46" t="s">
        <v>18</v>
      </c>
      <c r="E39" s="46" t="s">
        <v>3</v>
      </c>
      <c r="F39" s="46" t="s">
        <v>1</v>
      </c>
      <c r="G39" s="46" t="s">
        <v>3</v>
      </c>
      <c r="H39" s="46" t="s">
        <v>13</v>
      </c>
      <c r="I39" s="46" t="s">
        <v>1</v>
      </c>
      <c r="J39" s="41" t="s">
        <v>19</v>
      </c>
      <c r="K39" s="42">
        <f>K40+K42</f>
        <v>2430</v>
      </c>
      <c r="L39" s="42">
        <f>L40+L42</f>
        <v>2450</v>
      </c>
      <c r="M39" s="42">
        <f>M40+M42</f>
        <v>2450</v>
      </c>
      <c r="N39" s="15"/>
      <c r="O39" s="15"/>
    </row>
    <row r="40" spans="1:15" s="1" customFormat="1" ht="35.25" x14ac:dyDescent="0.35">
      <c r="A40" s="39" t="s">
        <v>132</v>
      </c>
      <c r="B40" s="39" t="s">
        <v>4</v>
      </c>
      <c r="C40" s="39" t="s">
        <v>2</v>
      </c>
      <c r="D40" s="39" t="s">
        <v>18</v>
      </c>
      <c r="E40" s="39" t="s">
        <v>5</v>
      </c>
      <c r="F40" s="39" t="s">
        <v>1</v>
      </c>
      <c r="G40" s="39" t="s">
        <v>3</v>
      </c>
      <c r="H40" s="39" t="s">
        <v>13</v>
      </c>
      <c r="I40" s="39" t="s">
        <v>7</v>
      </c>
      <c r="J40" s="41" t="s">
        <v>21</v>
      </c>
      <c r="K40" s="42">
        <f>K41</f>
        <v>528</v>
      </c>
      <c r="L40" s="47">
        <f t="shared" ref="L40:M40" si="4">L41</f>
        <v>550</v>
      </c>
      <c r="M40" s="47">
        <f t="shared" si="4"/>
        <v>550</v>
      </c>
      <c r="N40" s="15"/>
      <c r="O40" s="15"/>
    </row>
    <row r="41" spans="1:15" s="1" customFormat="1" ht="105.75" x14ac:dyDescent="0.35">
      <c r="A41" s="39" t="s">
        <v>200</v>
      </c>
      <c r="B41" s="39" t="s">
        <v>4</v>
      </c>
      <c r="C41" s="39" t="s">
        <v>2</v>
      </c>
      <c r="D41" s="39" t="s">
        <v>18</v>
      </c>
      <c r="E41" s="39" t="s">
        <v>5</v>
      </c>
      <c r="F41" s="39" t="s">
        <v>32</v>
      </c>
      <c r="G41" s="39" t="s">
        <v>15</v>
      </c>
      <c r="H41" s="39" t="s">
        <v>13</v>
      </c>
      <c r="I41" s="39" t="s">
        <v>7</v>
      </c>
      <c r="J41" s="41" t="s">
        <v>116</v>
      </c>
      <c r="K41" s="42">
        <v>528</v>
      </c>
      <c r="L41" s="42">
        <v>550</v>
      </c>
      <c r="M41" s="42">
        <v>550</v>
      </c>
      <c r="N41" s="15"/>
      <c r="O41" s="15"/>
    </row>
    <row r="42" spans="1:15" s="1" customFormat="1" ht="35.25" x14ac:dyDescent="0.35">
      <c r="A42" s="39" t="s">
        <v>133</v>
      </c>
      <c r="B42" s="39" t="s">
        <v>4</v>
      </c>
      <c r="C42" s="39" t="s">
        <v>2</v>
      </c>
      <c r="D42" s="39" t="s">
        <v>18</v>
      </c>
      <c r="E42" s="39" t="s">
        <v>18</v>
      </c>
      <c r="F42" s="39" t="s">
        <v>1</v>
      </c>
      <c r="G42" s="39" t="s">
        <v>3</v>
      </c>
      <c r="H42" s="39" t="s">
        <v>13</v>
      </c>
      <c r="I42" s="39" t="s">
        <v>7</v>
      </c>
      <c r="J42" s="41" t="s">
        <v>22</v>
      </c>
      <c r="K42" s="42">
        <f>K43+K44</f>
        <v>1902</v>
      </c>
      <c r="L42" s="42">
        <f>L43+L44</f>
        <v>1900</v>
      </c>
      <c r="M42" s="42">
        <f>M43+M44</f>
        <v>1900</v>
      </c>
      <c r="N42" s="15"/>
      <c r="O42" s="15"/>
    </row>
    <row r="43" spans="1:15" s="1" customFormat="1" ht="48.75" customHeight="1" x14ac:dyDescent="0.35">
      <c r="A43" s="39" t="s">
        <v>201</v>
      </c>
      <c r="B43" s="39" t="s">
        <v>4</v>
      </c>
      <c r="C43" s="39" t="s">
        <v>2</v>
      </c>
      <c r="D43" s="39" t="s">
        <v>18</v>
      </c>
      <c r="E43" s="39" t="s">
        <v>18</v>
      </c>
      <c r="F43" s="39" t="s">
        <v>32</v>
      </c>
      <c r="G43" s="39" t="s">
        <v>3</v>
      </c>
      <c r="H43" s="39" t="s">
        <v>13</v>
      </c>
      <c r="I43" s="39" t="s">
        <v>7</v>
      </c>
      <c r="J43" s="41" t="s">
        <v>233</v>
      </c>
      <c r="K43" s="40">
        <v>1787</v>
      </c>
      <c r="L43" s="40">
        <v>1785</v>
      </c>
      <c r="M43" s="40">
        <v>1785</v>
      </c>
      <c r="N43" s="15"/>
      <c r="O43" s="15"/>
    </row>
    <row r="44" spans="1:15" s="1" customFormat="1" ht="35.25" x14ac:dyDescent="0.35">
      <c r="A44" s="39" t="s">
        <v>134</v>
      </c>
      <c r="B44" s="39" t="s">
        <v>4</v>
      </c>
      <c r="C44" s="39" t="s">
        <v>2</v>
      </c>
      <c r="D44" s="39" t="s">
        <v>18</v>
      </c>
      <c r="E44" s="39" t="s">
        <v>18</v>
      </c>
      <c r="F44" s="39" t="s">
        <v>49</v>
      </c>
      <c r="G44" s="39" t="s">
        <v>3</v>
      </c>
      <c r="H44" s="39" t="s">
        <v>13</v>
      </c>
      <c r="I44" s="39" t="s">
        <v>7</v>
      </c>
      <c r="J44" s="41" t="s">
        <v>234</v>
      </c>
      <c r="K44" s="40">
        <v>115</v>
      </c>
      <c r="L44" s="40">
        <v>115</v>
      </c>
      <c r="M44" s="40">
        <v>115</v>
      </c>
      <c r="N44" s="15"/>
      <c r="O44" s="15"/>
    </row>
    <row r="45" spans="1:15" s="1" customFormat="1" ht="35.25" x14ac:dyDescent="0.35">
      <c r="A45" s="39" t="s">
        <v>56</v>
      </c>
      <c r="B45" s="39" t="s">
        <v>1</v>
      </c>
      <c r="C45" s="39" t="s">
        <v>2</v>
      </c>
      <c r="D45" s="39" t="s">
        <v>24</v>
      </c>
      <c r="E45" s="39" t="s">
        <v>3</v>
      </c>
      <c r="F45" s="39" t="s">
        <v>1</v>
      </c>
      <c r="G45" s="39" t="s">
        <v>3</v>
      </c>
      <c r="H45" s="39" t="s">
        <v>13</v>
      </c>
      <c r="I45" s="39" t="s">
        <v>1</v>
      </c>
      <c r="J45" s="41" t="s">
        <v>85</v>
      </c>
      <c r="K45" s="42">
        <f>K46+K47</f>
        <v>1237.5999999999999</v>
      </c>
      <c r="L45" s="42">
        <f>L46+L47</f>
        <v>1337.6</v>
      </c>
      <c r="M45" s="42">
        <f>M46+M47</f>
        <v>1437.6</v>
      </c>
      <c r="N45" s="15"/>
      <c r="O45" s="15"/>
    </row>
    <row r="46" spans="1:15" s="1" customFormat="1" ht="70.5" x14ac:dyDescent="0.35">
      <c r="A46" s="39" t="s">
        <v>202</v>
      </c>
      <c r="B46" s="39" t="s">
        <v>4</v>
      </c>
      <c r="C46" s="39" t="s">
        <v>2</v>
      </c>
      <c r="D46" s="39" t="s">
        <v>24</v>
      </c>
      <c r="E46" s="39" t="s">
        <v>10</v>
      </c>
      <c r="F46" s="39" t="s">
        <v>1</v>
      </c>
      <c r="G46" s="39" t="s">
        <v>5</v>
      </c>
      <c r="H46" s="39" t="s">
        <v>13</v>
      </c>
      <c r="I46" s="39" t="s">
        <v>7</v>
      </c>
      <c r="J46" s="41" t="s">
        <v>27</v>
      </c>
      <c r="K46" s="40">
        <v>1100</v>
      </c>
      <c r="L46" s="40">
        <v>1200</v>
      </c>
      <c r="M46" s="40">
        <v>1300</v>
      </c>
      <c r="N46" s="15"/>
      <c r="O46" s="15"/>
    </row>
    <row r="47" spans="1:15" s="1" customFormat="1" ht="70.5" x14ac:dyDescent="0.35">
      <c r="A47" s="39" t="s">
        <v>135</v>
      </c>
      <c r="B47" s="39" t="s">
        <v>79</v>
      </c>
      <c r="C47" s="39" t="s">
        <v>2</v>
      </c>
      <c r="D47" s="39" t="s">
        <v>24</v>
      </c>
      <c r="E47" s="39" t="s">
        <v>40</v>
      </c>
      <c r="F47" s="39" t="s">
        <v>1</v>
      </c>
      <c r="G47" s="39" t="s">
        <v>3</v>
      </c>
      <c r="H47" s="39" t="s">
        <v>13</v>
      </c>
      <c r="I47" s="39" t="s">
        <v>7</v>
      </c>
      <c r="J47" s="41" t="s">
        <v>220</v>
      </c>
      <c r="K47" s="40">
        <f t="shared" ref="K47:M47" si="5">K48</f>
        <v>137.6</v>
      </c>
      <c r="L47" s="40">
        <f t="shared" si="5"/>
        <v>137.6</v>
      </c>
      <c r="M47" s="40">
        <f t="shared" si="5"/>
        <v>137.6</v>
      </c>
      <c r="N47" s="15"/>
      <c r="O47" s="15"/>
    </row>
    <row r="48" spans="1:15" s="1" customFormat="1" ht="176.25" x14ac:dyDescent="0.35">
      <c r="A48" s="39" t="s">
        <v>136</v>
      </c>
      <c r="B48" s="39" t="s">
        <v>79</v>
      </c>
      <c r="C48" s="39" t="s">
        <v>2</v>
      </c>
      <c r="D48" s="39" t="s">
        <v>24</v>
      </c>
      <c r="E48" s="39" t="s">
        <v>40</v>
      </c>
      <c r="F48" s="39" t="s">
        <v>88</v>
      </c>
      <c r="G48" s="39" t="s">
        <v>5</v>
      </c>
      <c r="H48" s="39" t="s">
        <v>13</v>
      </c>
      <c r="I48" s="39" t="s">
        <v>7</v>
      </c>
      <c r="J48" s="43" t="s">
        <v>89</v>
      </c>
      <c r="K48" s="42">
        <v>137.6</v>
      </c>
      <c r="L48" s="42">
        <v>137.6</v>
      </c>
      <c r="M48" s="42">
        <v>137.6</v>
      </c>
      <c r="N48" s="15"/>
      <c r="O48" s="15"/>
    </row>
    <row r="49" spans="1:17" s="1" customFormat="1" ht="70.5" x14ac:dyDescent="0.35">
      <c r="A49" s="39" t="s">
        <v>137</v>
      </c>
      <c r="B49" s="39" t="s">
        <v>79</v>
      </c>
      <c r="C49" s="39" t="s">
        <v>2</v>
      </c>
      <c r="D49" s="39" t="s">
        <v>29</v>
      </c>
      <c r="E49" s="39" t="s">
        <v>3</v>
      </c>
      <c r="F49" s="39" t="s">
        <v>1</v>
      </c>
      <c r="G49" s="39" t="s">
        <v>3</v>
      </c>
      <c r="H49" s="39" t="s">
        <v>13</v>
      </c>
      <c r="I49" s="39" t="s">
        <v>1</v>
      </c>
      <c r="J49" s="41" t="s">
        <v>30</v>
      </c>
      <c r="K49" s="40">
        <f>K50+K57+K60</f>
        <v>67988.899999999994</v>
      </c>
      <c r="L49" s="44">
        <f>L50+L57</f>
        <v>68157.5</v>
      </c>
      <c r="M49" s="44">
        <f>M50+M57</f>
        <v>68955.3</v>
      </c>
      <c r="N49" s="26"/>
      <c r="O49" s="15"/>
    </row>
    <row r="50" spans="1:17" s="1" customFormat="1" ht="176.25" x14ac:dyDescent="0.35">
      <c r="A50" s="39" t="s">
        <v>117</v>
      </c>
      <c r="B50" s="39" t="s">
        <v>79</v>
      </c>
      <c r="C50" s="39" t="s">
        <v>2</v>
      </c>
      <c r="D50" s="39" t="s">
        <v>29</v>
      </c>
      <c r="E50" s="39" t="s">
        <v>15</v>
      </c>
      <c r="F50" s="39" t="s">
        <v>1</v>
      </c>
      <c r="G50" s="39" t="s">
        <v>3</v>
      </c>
      <c r="H50" s="39" t="s">
        <v>13</v>
      </c>
      <c r="I50" s="39" t="s">
        <v>31</v>
      </c>
      <c r="J50" s="43" t="s">
        <v>101</v>
      </c>
      <c r="K50" s="40">
        <f>K51+K53+K55</f>
        <v>67668.7</v>
      </c>
      <c r="L50" s="40">
        <f t="shared" ref="L50:M50" si="6">L51+L53+L55</f>
        <v>68156.5</v>
      </c>
      <c r="M50" s="40">
        <f t="shared" si="6"/>
        <v>68954.3</v>
      </c>
      <c r="N50" s="15"/>
      <c r="O50" s="15"/>
    </row>
    <row r="51" spans="1:17" s="1" customFormat="1" ht="141" x14ac:dyDescent="0.35">
      <c r="A51" s="39" t="s">
        <v>138</v>
      </c>
      <c r="B51" s="39" t="s">
        <v>79</v>
      </c>
      <c r="C51" s="39" t="s">
        <v>2</v>
      </c>
      <c r="D51" s="39" t="s">
        <v>29</v>
      </c>
      <c r="E51" s="39" t="s">
        <v>15</v>
      </c>
      <c r="F51" s="39" t="s">
        <v>26</v>
      </c>
      <c r="G51" s="39" t="s">
        <v>3</v>
      </c>
      <c r="H51" s="39" t="s">
        <v>13</v>
      </c>
      <c r="I51" s="39" t="s">
        <v>31</v>
      </c>
      <c r="J51" s="41" t="s">
        <v>102</v>
      </c>
      <c r="K51" s="40">
        <f t="shared" ref="K51" si="7">K52</f>
        <v>33080</v>
      </c>
      <c r="L51" s="40">
        <f t="shared" ref="L51:M51" si="8">L52</f>
        <v>33000</v>
      </c>
      <c r="M51" s="40">
        <f t="shared" si="8"/>
        <v>33000</v>
      </c>
      <c r="N51" s="15"/>
      <c r="O51" s="15"/>
    </row>
    <row r="52" spans="1:17" s="1" customFormat="1" ht="176.25" x14ac:dyDescent="0.35">
      <c r="A52" s="39" t="s">
        <v>139</v>
      </c>
      <c r="B52" s="39" t="s">
        <v>79</v>
      </c>
      <c r="C52" s="39" t="s">
        <v>2</v>
      </c>
      <c r="D52" s="39" t="s">
        <v>29</v>
      </c>
      <c r="E52" s="39" t="s">
        <v>15</v>
      </c>
      <c r="F52" s="39" t="s">
        <v>33</v>
      </c>
      <c r="G52" s="39" t="s">
        <v>15</v>
      </c>
      <c r="H52" s="39" t="s">
        <v>13</v>
      </c>
      <c r="I52" s="39" t="s">
        <v>31</v>
      </c>
      <c r="J52" s="43" t="s">
        <v>103</v>
      </c>
      <c r="K52" s="42">
        <v>33080</v>
      </c>
      <c r="L52" s="42">
        <v>33000</v>
      </c>
      <c r="M52" s="42">
        <v>33000</v>
      </c>
      <c r="N52" s="15"/>
      <c r="O52" s="15"/>
    </row>
    <row r="53" spans="1:17" s="1" customFormat="1" ht="176.25" x14ac:dyDescent="0.35">
      <c r="A53" s="39" t="s">
        <v>64</v>
      </c>
      <c r="B53" s="39" t="s">
        <v>79</v>
      </c>
      <c r="C53" s="39" t="s">
        <v>2</v>
      </c>
      <c r="D53" s="39" t="s">
        <v>29</v>
      </c>
      <c r="E53" s="39" t="s">
        <v>15</v>
      </c>
      <c r="F53" s="39" t="s">
        <v>14</v>
      </c>
      <c r="G53" s="39" t="s">
        <v>3</v>
      </c>
      <c r="H53" s="39" t="s">
        <v>13</v>
      </c>
      <c r="I53" s="39" t="s">
        <v>31</v>
      </c>
      <c r="J53" s="43" t="s">
        <v>226</v>
      </c>
      <c r="K53" s="42">
        <v>7230</v>
      </c>
      <c r="L53" s="42">
        <f>L54</f>
        <v>7500</v>
      </c>
      <c r="M53" s="42">
        <f>M54</f>
        <v>7500</v>
      </c>
      <c r="N53" s="15"/>
      <c r="O53" s="15"/>
    </row>
    <row r="54" spans="1:17" s="1" customFormat="1" ht="141" x14ac:dyDescent="0.35">
      <c r="A54" s="39" t="s">
        <v>140</v>
      </c>
      <c r="B54" s="39" t="s">
        <v>79</v>
      </c>
      <c r="C54" s="39">
        <v>1</v>
      </c>
      <c r="D54" s="39">
        <v>11</v>
      </c>
      <c r="E54" s="39" t="s">
        <v>15</v>
      </c>
      <c r="F54" s="39" t="s">
        <v>54</v>
      </c>
      <c r="G54" s="39" t="s">
        <v>15</v>
      </c>
      <c r="H54" s="39" t="s">
        <v>13</v>
      </c>
      <c r="I54" s="39" t="s">
        <v>31</v>
      </c>
      <c r="J54" s="41" t="s">
        <v>104</v>
      </c>
      <c r="K54" s="42">
        <v>7200</v>
      </c>
      <c r="L54" s="42">
        <v>7500</v>
      </c>
      <c r="M54" s="42">
        <v>7500</v>
      </c>
      <c r="N54" s="15"/>
      <c r="O54" s="15"/>
    </row>
    <row r="55" spans="1:17" s="1" customFormat="1" ht="176.25" x14ac:dyDescent="0.35">
      <c r="A55" s="39" t="s">
        <v>118</v>
      </c>
      <c r="B55" s="39" t="s">
        <v>79</v>
      </c>
      <c r="C55" s="39" t="s">
        <v>2</v>
      </c>
      <c r="D55" s="39" t="s">
        <v>29</v>
      </c>
      <c r="E55" s="39" t="s">
        <v>15</v>
      </c>
      <c r="F55" s="39" t="s">
        <v>32</v>
      </c>
      <c r="G55" s="39" t="s">
        <v>3</v>
      </c>
      <c r="H55" s="39" t="s">
        <v>13</v>
      </c>
      <c r="I55" s="39" t="s">
        <v>31</v>
      </c>
      <c r="J55" s="43" t="s">
        <v>227</v>
      </c>
      <c r="K55" s="40">
        <f>K56</f>
        <v>27358.7</v>
      </c>
      <c r="L55" s="40">
        <f t="shared" ref="L55:M55" si="9">L56</f>
        <v>27656.5</v>
      </c>
      <c r="M55" s="40">
        <f t="shared" si="9"/>
        <v>28454.3</v>
      </c>
      <c r="N55" s="15"/>
      <c r="O55" s="15"/>
    </row>
    <row r="56" spans="1:17" s="1" customFormat="1" ht="141" x14ac:dyDescent="0.35">
      <c r="A56" s="39" t="s">
        <v>141</v>
      </c>
      <c r="B56" s="39" t="s">
        <v>79</v>
      </c>
      <c r="C56" s="39" t="s">
        <v>2</v>
      </c>
      <c r="D56" s="39" t="s">
        <v>29</v>
      </c>
      <c r="E56" s="39" t="s">
        <v>15</v>
      </c>
      <c r="F56" s="39" t="s">
        <v>55</v>
      </c>
      <c r="G56" s="39" t="s">
        <v>15</v>
      </c>
      <c r="H56" s="39" t="s">
        <v>13</v>
      </c>
      <c r="I56" s="39" t="s">
        <v>31</v>
      </c>
      <c r="J56" s="41" t="s">
        <v>105</v>
      </c>
      <c r="K56" s="42">
        <v>27358.7</v>
      </c>
      <c r="L56" s="42">
        <v>27656.5</v>
      </c>
      <c r="M56" s="42">
        <v>28454.3</v>
      </c>
      <c r="N56" s="22"/>
      <c r="O56" s="22"/>
      <c r="P56" s="22"/>
      <c r="Q56" s="22"/>
    </row>
    <row r="57" spans="1:17" s="1" customFormat="1" ht="35.25" x14ac:dyDescent="0.35">
      <c r="A57" s="39" t="s">
        <v>90</v>
      </c>
      <c r="B57" s="39" t="s">
        <v>79</v>
      </c>
      <c r="C57" s="39" t="s">
        <v>2</v>
      </c>
      <c r="D57" s="39" t="s">
        <v>29</v>
      </c>
      <c r="E57" s="39" t="s">
        <v>40</v>
      </c>
      <c r="F57" s="39" t="s">
        <v>1</v>
      </c>
      <c r="G57" s="39" t="s">
        <v>3</v>
      </c>
      <c r="H57" s="39" t="s">
        <v>1</v>
      </c>
      <c r="I57" s="39" t="s">
        <v>31</v>
      </c>
      <c r="J57" s="41" t="s">
        <v>50</v>
      </c>
      <c r="K57" s="40">
        <f>K58</f>
        <v>20.2</v>
      </c>
      <c r="L57" s="40">
        <f t="shared" ref="L57:M57" si="10">L58</f>
        <v>1</v>
      </c>
      <c r="M57" s="40">
        <f t="shared" si="10"/>
        <v>1</v>
      </c>
      <c r="N57" s="15"/>
      <c r="O57" s="15"/>
    </row>
    <row r="58" spans="1:17" s="1" customFormat="1" ht="105.75" x14ac:dyDescent="0.35">
      <c r="A58" s="39" t="s">
        <v>142</v>
      </c>
      <c r="B58" s="39" t="s">
        <v>79</v>
      </c>
      <c r="C58" s="39" t="s">
        <v>2</v>
      </c>
      <c r="D58" s="39" t="s">
        <v>29</v>
      </c>
      <c r="E58" s="39" t="s">
        <v>40</v>
      </c>
      <c r="F58" s="39" t="s">
        <v>26</v>
      </c>
      <c r="G58" s="39" t="s">
        <v>3</v>
      </c>
      <c r="H58" s="39" t="s">
        <v>13</v>
      </c>
      <c r="I58" s="39" t="s">
        <v>31</v>
      </c>
      <c r="J58" s="41" t="s">
        <v>106</v>
      </c>
      <c r="K58" s="40">
        <f>K59</f>
        <v>20.2</v>
      </c>
      <c r="L58" s="40">
        <f t="shared" ref="L58:M58" si="11">L59</f>
        <v>1</v>
      </c>
      <c r="M58" s="40">
        <f t="shared" si="11"/>
        <v>1</v>
      </c>
      <c r="N58" s="15"/>
      <c r="O58" s="15"/>
    </row>
    <row r="59" spans="1:17" s="1" customFormat="1" ht="105.75" x14ac:dyDescent="0.35">
      <c r="A59" s="39" t="s">
        <v>143</v>
      </c>
      <c r="B59" s="39" t="s">
        <v>79</v>
      </c>
      <c r="C59" s="39" t="s">
        <v>2</v>
      </c>
      <c r="D59" s="39" t="s">
        <v>29</v>
      </c>
      <c r="E59" s="39" t="s">
        <v>40</v>
      </c>
      <c r="F59" s="39" t="s">
        <v>34</v>
      </c>
      <c r="G59" s="39" t="s">
        <v>15</v>
      </c>
      <c r="H59" s="39" t="s">
        <v>13</v>
      </c>
      <c r="I59" s="39" t="s">
        <v>31</v>
      </c>
      <c r="J59" s="41" t="s">
        <v>107</v>
      </c>
      <c r="K59" s="42">
        <v>20.2</v>
      </c>
      <c r="L59" s="42">
        <v>1</v>
      </c>
      <c r="M59" s="42">
        <v>1</v>
      </c>
      <c r="N59" s="15"/>
      <c r="O59" s="15"/>
    </row>
    <row r="60" spans="1:17" s="1" customFormat="1" ht="141" x14ac:dyDescent="0.35">
      <c r="A60" s="39" t="s">
        <v>144</v>
      </c>
      <c r="B60" s="39" t="s">
        <v>79</v>
      </c>
      <c r="C60" s="39" t="s">
        <v>2</v>
      </c>
      <c r="D60" s="39" t="s">
        <v>29</v>
      </c>
      <c r="E60" s="39" t="s">
        <v>301</v>
      </c>
      <c r="F60" s="39" t="s">
        <v>49</v>
      </c>
      <c r="G60" s="39" t="s">
        <v>3</v>
      </c>
      <c r="H60" s="39" t="s">
        <v>13</v>
      </c>
      <c r="I60" s="39" t="s">
        <v>31</v>
      </c>
      <c r="J60" s="41" t="s">
        <v>303</v>
      </c>
      <c r="K60" s="42">
        <f>K61</f>
        <v>300</v>
      </c>
      <c r="L60" s="42">
        <f t="shared" ref="L60:M60" si="12">L61</f>
        <v>0</v>
      </c>
      <c r="M60" s="42">
        <f t="shared" si="12"/>
        <v>0</v>
      </c>
      <c r="N60" s="15"/>
      <c r="O60" s="15"/>
    </row>
    <row r="61" spans="1:17" s="1" customFormat="1" ht="141" x14ac:dyDescent="0.35">
      <c r="A61" s="39" t="s">
        <v>203</v>
      </c>
      <c r="B61" s="39" t="s">
        <v>79</v>
      </c>
      <c r="C61" s="39" t="s">
        <v>2</v>
      </c>
      <c r="D61" s="39" t="s">
        <v>29</v>
      </c>
      <c r="E61" s="39" t="s">
        <v>301</v>
      </c>
      <c r="F61" s="39" t="s">
        <v>302</v>
      </c>
      <c r="G61" s="39" t="s">
        <v>15</v>
      </c>
      <c r="H61" s="39" t="s">
        <v>13</v>
      </c>
      <c r="I61" s="39" t="s">
        <v>31</v>
      </c>
      <c r="J61" s="41" t="s">
        <v>303</v>
      </c>
      <c r="K61" s="42">
        <v>300</v>
      </c>
      <c r="L61" s="42">
        <v>0</v>
      </c>
      <c r="M61" s="42">
        <v>0</v>
      </c>
      <c r="N61" s="15"/>
      <c r="O61" s="15"/>
    </row>
    <row r="62" spans="1:17" s="1" customFormat="1" ht="35.25" x14ac:dyDescent="0.35">
      <c r="A62" s="39" t="s">
        <v>204</v>
      </c>
      <c r="B62" s="39" t="s">
        <v>82</v>
      </c>
      <c r="C62" s="39" t="s">
        <v>2</v>
      </c>
      <c r="D62" s="39" t="s">
        <v>20</v>
      </c>
      <c r="E62" s="39" t="s">
        <v>3</v>
      </c>
      <c r="F62" s="39" t="s">
        <v>1</v>
      </c>
      <c r="G62" s="39" t="s">
        <v>3</v>
      </c>
      <c r="H62" s="39" t="s">
        <v>13</v>
      </c>
      <c r="I62" s="39" t="s">
        <v>1</v>
      </c>
      <c r="J62" s="41" t="s">
        <v>43</v>
      </c>
      <c r="K62" s="40">
        <f>K63</f>
        <v>9996</v>
      </c>
      <c r="L62" s="44">
        <f t="shared" ref="L62:M62" si="13">L63</f>
        <v>18146</v>
      </c>
      <c r="M62" s="44">
        <f t="shared" si="13"/>
        <v>18146</v>
      </c>
      <c r="N62" s="15"/>
      <c r="O62" s="15"/>
    </row>
    <row r="63" spans="1:17" s="1" customFormat="1" ht="35.25" x14ac:dyDescent="0.35">
      <c r="A63" s="39" t="s">
        <v>65</v>
      </c>
      <c r="B63" s="39" t="s">
        <v>82</v>
      </c>
      <c r="C63" s="39" t="s">
        <v>2</v>
      </c>
      <c r="D63" s="39" t="s">
        <v>20</v>
      </c>
      <c r="E63" s="39" t="s">
        <v>5</v>
      </c>
      <c r="F63" s="39" t="s">
        <v>1</v>
      </c>
      <c r="G63" s="39" t="s">
        <v>5</v>
      </c>
      <c r="H63" s="39" t="s">
        <v>250</v>
      </c>
      <c r="I63" s="39" t="s">
        <v>1</v>
      </c>
      <c r="J63" s="41" t="s">
        <v>221</v>
      </c>
      <c r="K63" s="40">
        <f>K64+K65+K66+K67</f>
        <v>9996</v>
      </c>
      <c r="L63" s="40">
        <f t="shared" ref="L63:M63" si="14">L64+L65+L66+L67</f>
        <v>18146</v>
      </c>
      <c r="M63" s="40">
        <f t="shared" si="14"/>
        <v>18146</v>
      </c>
      <c r="N63" s="15"/>
      <c r="O63" s="15"/>
    </row>
    <row r="64" spans="1:17" s="1" customFormat="1" ht="70.5" x14ac:dyDescent="0.35">
      <c r="A64" s="39" t="s">
        <v>145</v>
      </c>
      <c r="B64" s="39" t="s">
        <v>82</v>
      </c>
      <c r="C64" s="39" t="s">
        <v>2</v>
      </c>
      <c r="D64" s="39" t="s">
        <v>20</v>
      </c>
      <c r="E64" s="39" t="s">
        <v>5</v>
      </c>
      <c r="F64" s="39" t="s">
        <v>26</v>
      </c>
      <c r="G64" s="39" t="s">
        <v>5</v>
      </c>
      <c r="H64" s="39" t="s">
        <v>250</v>
      </c>
      <c r="I64" s="39" t="s">
        <v>31</v>
      </c>
      <c r="J64" s="41" t="s">
        <v>83</v>
      </c>
      <c r="K64" s="42">
        <v>1700</v>
      </c>
      <c r="L64" s="40">
        <v>1700</v>
      </c>
      <c r="M64" s="40">
        <v>1700</v>
      </c>
      <c r="N64" s="15"/>
      <c r="O64" s="15"/>
    </row>
    <row r="65" spans="1:15" s="1" customFormat="1" ht="70.5" x14ac:dyDescent="0.35">
      <c r="A65" s="39" t="s">
        <v>146</v>
      </c>
      <c r="B65" s="39" t="s">
        <v>82</v>
      </c>
      <c r="C65" s="39" t="s">
        <v>2</v>
      </c>
      <c r="D65" s="39" t="s">
        <v>20</v>
      </c>
      <c r="E65" s="39" t="s">
        <v>5</v>
      </c>
      <c r="F65" s="39" t="s">
        <v>14</v>
      </c>
      <c r="G65" s="39" t="s">
        <v>5</v>
      </c>
      <c r="H65" s="39" t="s">
        <v>250</v>
      </c>
      <c r="I65" s="39" t="s">
        <v>31</v>
      </c>
      <c r="J65" s="41" t="s">
        <v>199</v>
      </c>
      <c r="K65" s="42">
        <v>0</v>
      </c>
      <c r="L65" s="40">
        <v>0</v>
      </c>
      <c r="M65" s="40">
        <v>0</v>
      </c>
      <c r="N65" s="15"/>
      <c r="O65" s="15"/>
    </row>
    <row r="66" spans="1:15" s="1" customFormat="1" ht="47.25" customHeight="1" x14ac:dyDescent="0.35">
      <c r="A66" s="39" t="s">
        <v>147</v>
      </c>
      <c r="B66" s="39" t="s">
        <v>82</v>
      </c>
      <c r="C66" s="39" t="s">
        <v>2</v>
      </c>
      <c r="D66" s="39" t="s">
        <v>20</v>
      </c>
      <c r="E66" s="39" t="s">
        <v>5</v>
      </c>
      <c r="F66" s="39" t="s">
        <v>32</v>
      </c>
      <c r="G66" s="39" t="s">
        <v>5</v>
      </c>
      <c r="H66" s="39" t="s">
        <v>250</v>
      </c>
      <c r="I66" s="39" t="s">
        <v>31</v>
      </c>
      <c r="J66" s="41" t="s">
        <v>222</v>
      </c>
      <c r="K66" s="42">
        <v>1250</v>
      </c>
      <c r="L66" s="40">
        <v>1250</v>
      </c>
      <c r="M66" s="40">
        <v>1250</v>
      </c>
      <c r="N66" s="15"/>
      <c r="O66" s="15"/>
    </row>
    <row r="67" spans="1:15" s="1" customFormat="1" ht="47.25" customHeight="1" x14ac:dyDescent="0.35">
      <c r="A67" s="39" t="s">
        <v>148</v>
      </c>
      <c r="B67" s="39" t="s">
        <v>82</v>
      </c>
      <c r="C67" s="39" t="s">
        <v>2</v>
      </c>
      <c r="D67" s="39" t="s">
        <v>20</v>
      </c>
      <c r="E67" s="39" t="s">
        <v>5</v>
      </c>
      <c r="F67" s="39" t="s">
        <v>49</v>
      </c>
      <c r="G67" s="39" t="s">
        <v>5</v>
      </c>
      <c r="H67" s="39" t="s">
        <v>13</v>
      </c>
      <c r="I67" s="39" t="s">
        <v>31</v>
      </c>
      <c r="J67" s="41" t="s">
        <v>223</v>
      </c>
      <c r="K67" s="42">
        <f>K68+K69+K70</f>
        <v>7046</v>
      </c>
      <c r="L67" s="42">
        <f t="shared" ref="L67:M67" si="15">L68+L69+L70</f>
        <v>15196</v>
      </c>
      <c r="M67" s="42">
        <f t="shared" si="15"/>
        <v>15196</v>
      </c>
      <c r="N67" s="15"/>
      <c r="O67" s="15"/>
    </row>
    <row r="68" spans="1:15" s="1" customFormat="1" ht="35.25" x14ac:dyDescent="0.35">
      <c r="A68" s="39" t="s">
        <v>149</v>
      </c>
      <c r="B68" s="39" t="s">
        <v>82</v>
      </c>
      <c r="C68" s="39" t="s">
        <v>2</v>
      </c>
      <c r="D68" s="39" t="s">
        <v>20</v>
      </c>
      <c r="E68" s="39" t="s">
        <v>5</v>
      </c>
      <c r="F68" s="39" t="s">
        <v>49</v>
      </c>
      <c r="G68" s="39" t="s">
        <v>5</v>
      </c>
      <c r="H68" s="39" t="s">
        <v>250</v>
      </c>
      <c r="I68" s="39" t="s">
        <v>31</v>
      </c>
      <c r="J68" s="41" t="s">
        <v>223</v>
      </c>
      <c r="K68" s="42">
        <v>5796</v>
      </c>
      <c r="L68" s="42">
        <v>15196</v>
      </c>
      <c r="M68" s="42">
        <v>15196</v>
      </c>
      <c r="N68" s="15"/>
      <c r="O68" s="15"/>
    </row>
    <row r="69" spans="1:15" s="1" customFormat="1" ht="120" customHeight="1" x14ac:dyDescent="0.35">
      <c r="A69" s="39" t="s">
        <v>150</v>
      </c>
      <c r="B69" s="39" t="s">
        <v>82</v>
      </c>
      <c r="C69" s="39" t="s">
        <v>2</v>
      </c>
      <c r="D69" s="39" t="s">
        <v>20</v>
      </c>
      <c r="E69" s="39" t="s">
        <v>5</v>
      </c>
      <c r="F69" s="39" t="s">
        <v>289</v>
      </c>
      <c r="G69" s="39" t="s">
        <v>5</v>
      </c>
      <c r="H69" s="39" t="s">
        <v>250</v>
      </c>
      <c r="I69" s="39" t="s">
        <v>31</v>
      </c>
      <c r="J69" s="41" t="s">
        <v>290</v>
      </c>
      <c r="K69" s="42">
        <v>1150</v>
      </c>
      <c r="L69" s="42">
        <v>0</v>
      </c>
      <c r="M69" s="42">
        <v>0</v>
      </c>
      <c r="N69" s="15"/>
      <c r="O69" s="15"/>
    </row>
    <row r="70" spans="1:15" s="1" customFormat="1" ht="120" customHeight="1" x14ac:dyDescent="0.35">
      <c r="A70" s="39" t="s">
        <v>205</v>
      </c>
      <c r="B70" s="39" t="s">
        <v>82</v>
      </c>
      <c r="C70" s="39" t="s">
        <v>2</v>
      </c>
      <c r="D70" s="39" t="s">
        <v>20</v>
      </c>
      <c r="E70" s="39" t="s">
        <v>5</v>
      </c>
      <c r="F70" s="39" t="s">
        <v>313</v>
      </c>
      <c r="G70" s="39" t="s">
        <v>5</v>
      </c>
      <c r="H70" s="39" t="s">
        <v>250</v>
      </c>
      <c r="I70" s="39" t="s">
        <v>31</v>
      </c>
      <c r="J70" s="41" t="s">
        <v>314</v>
      </c>
      <c r="K70" s="42">
        <v>100</v>
      </c>
      <c r="L70" s="42">
        <v>0</v>
      </c>
      <c r="M70" s="42">
        <v>0</v>
      </c>
      <c r="N70" s="15"/>
      <c r="O70" s="15"/>
    </row>
    <row r="71" spans="1:15" s="1" customFormat="1" ht="70.5" x14ac:dyDescent="0.35">
      <c r="A71" s="39" t="s">
        <v>66</v>
      </c>
      <c r="B71" s="39" t="s">
        <v>1</v>
      </c>
      <c r="C71" s="39" t="s">
        <v>2</v>
      </c>
      <c r="D71" s="39" t="s">
        <v>63</v>
      </c>
      <c r="E71" s="39" t="s">
        <v>3</v>
      </c>
      <c r="F71" s="39" t="s">
        <v>1</v>
      </c>
      <c r="G71" s="39" t="s">
        <v>3</v>
      </c>
      <c r="H71" s="39" t="s">
        <v>13</v>
      </c>
      <c r="I71" s="39" t="s">
        <v>1</v>
      </c>
      <c r="J71" s="41" t="s">
        <v>100</v>
      </c>
      <c r="K71" s="40">
        <f>K72+K75</f>
        <v>7113.2999999999993</v>
      </c>
      <c r="L71" s="44">
        <f t="shared" ref="L71:M71" si="16">L72+L75</f>
        <v>6073.4</v>
      </c>
      <c r="M71" s="44">
        <f t="shared" si="16"/>
        <v>6103.4</v>
      </c>
      <c r="N71" s="15"/>
      <c r="O71" s="15"/>
    </row>
    <row r="72" spans="1:15" s="1" customFormat="1" ht="35.25" x14ac:dyDescent="0.35">
      <c r="A72" s="39" t="s">
        <v>151</v>
      </c>
      <c r="B72" s="39" t="s">
        <v>1</v>
      </c>
      <c r="C72" s="39" t="s">
        <v>2</v>
      </c>
      <c r="D72" s="39" t="s">
        <v>63</v>
      </c>
      <c r="E72" s="39" t="s">
        <v>5</v>
      </c>
      <c r="F72" s="39" t="s">
        <v>1</v>
      </c>
      <c r="G72" s="39" t="s">
        <v>3</v>
      </c>
      <c r="H72" s="39" t="s">
        <v>13</v>
      </c>
      <c r="I72" s="39" t="s">
        <v>42</v>
      </c>
      <c r="J72" s="41" t="s">
        <v>99</v>
      </c>
      <c r="K72" s="40">
        <f>K73+K74</f>
        <v>6088.4</v>
      </c>
      <c r="L72" s="40">
        <f t="shared" ref="L72:M72" si="17">L73+L74</f>
        <v>6058.4</v>
      </c>
      <c r="M72" s="40">
        <f t="shared" si="17"/>
        <v>6088.4</v>
      </c>
      <c r="N72" s="15"/>
      <c r="O72" s="15"/>
    </row>
    <row r="73" spans="1:15" s="12" customFormat="1" ht="70.5" x14ac:dyDescent="0.35">
      <c r="A73" s="39" t="s">
        <v>152</v>
      </c>
      <c r="B73" s="39" t="s">
        <v>79</v>
      </c>
      <c r="C73" s="39" t="s">
        <v>2</v>
      </c>
      <c r="D73" s="39" t="s">
        <v>63</v>
      </c>
      <c r="E73" s="39" t="s">
        <v>5</v>
      </c>
      <c r="F73" s="39" t="s">
        <v>81</v>
      </c>
      <c r="G73" s="39" t="s">
        <v>15</v>
      </c>
      <c r="H73" s="39" t="s">
        <v>13</v>
      </c>
      <c r="I73" s="39" t="s">
        <v>42</v>
      </c>
      <c r="J73" s="41" t="s">
        <v>240</v>
      </c>
      <c r="K73" s="42">
        <v>5888.4</v>
      </c>
      <c r="L73" s="40">
        <v>5888.4</v>
      </c>
      <c r="M73" s="40">
        <v>5888.4</v>
      </c>
      <c r="N73" s="18"/>
      <c r="O73" s="18"/>
    </row>
    <row r="74" spans="1:15" s="12" customFormat="1" ht="70.5" x14ac:dyDescent="0.35">
      <c r="A74" s="39" t="s">
        <v>153</v>
      </c>
      <c r="B74" s="39" t="s">
        <v>241</v>
      </c>
      <c r="C74" s="39" t="s">
        <v>2</v>
      </c>
      <c r="D74" s="39" t="s">
        <v>63</v>
      </c>
      <c r="E74" s="39" t="s">
        <v>5</v>
      </c>
      <c r="F74" s="39" t="s">
        <v>81</v>
      </c>
      <c r="G74" s="39" t="s">
        <v>15</v>
      </c>
      <c r="H74" s="39" t="s">
        <v>13</v>
      </c>
      <c r="I74" s="39" t="s">
        <v>42</v>
      </c>
      <c r="J74" s="41" t="s">
        <v>240</v>
      </c>
      <c r="K74" s="42">
        <f>150+50</f>
        <v>200</v>
      </c>
      <c r="L74" s="40">
        <v>170</v>
      </c>
      <c r="M74" s="40">
        <v>200</v>
      </c>
      <c r="N74" s="18"/>
      <c r="O74" s="18"/>
    </row>
    <row r="75" spans="1:15" s="1" customFormat="1" ht="35.25" x14ac:dyDescent="0.35">
      <c r="A75" s="39" t="s">
        <v>154</v>
      </c>
      <c r="B75" s="39" t="s">
        <v>1</v>
      </c>
      <c r="C75" s="39" t="s">
        <v>2</v>
      </c>
      <c r="D75" s="39" t="s">
        <v>63</v>
      </c>
      <c r="E75" s="39" t="s">
        <v>12</v>
      </c>
      <c r="F75" s="39" t="s">
        <v>97</v>
      </c>
      <c r="G75" s="39" t="s">
        <v>3</v>
      </c>
      <c r="H75" s="39" t="s">
        <v>13</v>
      </c>
      <c r="I75" s="39" t="s">
        <v>42</v>
      </c>
      <c r="J75" s="41" t="s">
        <v>98</v>
      </c>
      <c r="K75" s="40">
        <f>K76</f>
        <v>1024.9000000000001</v>
      </c>
      <c r="L75" s="40">
        <f>L76</f>
        <v>15</v>
      </c>
      <c r="M75" s="40">
        <f>M76</f>
        <v>15</v>
      </c>
      <c r="N75" s="15"/>
      <c r="O75" s="15"/>
    </row>
    <row r="76" spans="1:15" s="1" customFormat="1" ht="35.25" x14ac:dyDescent="0.35">
      <c r="A76" s="39" t="s">
        <v>155</v>
      </c>
      <c r="B76" s="39" t="s">
        <v>79</v>
      </c>
      <c r="C76" s="39" t="s">
        <v>2</v>
      </c>
      <c r="D76" s="39" t="s">
        <v>63</v>
      </c>
      <c r="E76" s="39" t="s">
        <v>12</v>
      </c>
      <c r="F76" s="39" t="s">
        <v>81</v>
      </c>
      <c r="G76" s="39" t="s">
        <v>15</v>
      </c>
      <c r="H76" s="39" t="s">
        <v>13</v>
      </c>
      <c r="I76" s="39" t="s">
        <v>42</v>
      </c>
      <c r="J76" s="41" t="s">
        <v>87</v>
      </c>
      <c r="K76" s="42">
        <f>15+647.4+362.5</f>
        <v>1024.9000000000001</v>
      </c>
      <c r="L76" s="42">
        <v>15</v>
      </c>
      <c r="M76" s="40">
        <v>15</v>
      </c>
      <c r="N76" s="15"/>
      <c r="O76" s="15"/>
    </row>
    <row r="77" spans="1:15" s="1" customFormat="1" ht="70.5" x14ac:dyDescent="0.35">
      <c r="A77" s="39" t="s">
        <v>156</v>
      </c>
      <c r="B77" s="39" t="s">
        <v>79</v>
      </c>
      <c r="C77" s="39" t="s">
        <v>2</v>
      </c>
      <c r="D77" s="39" t="s">
        <v>23</v>
      </c>
      <c r="E77" s="39" t="s">
        <v>3</v>
      </c>
      <c r="F77" s="39" t="s">
        <v>1</v>
      </c>
      <c r="G77" s="39" t="s">
        <v>3</v>
      </c>
      <c r="H77" s="39" t="s">
        <v>13</v>
      </c>
      <c r="I77" s="39" t="s">
        <v>1</v>
      </c>
      <c r="J77" s="41" t="s">
        <v>35</v>
      </c>
      <c r="K77" s="40">
        <f>K78+K82+K80</f>
        <v>21850</v>
      </c>
      <c r="L77" s="44">
        <f>L78+L82+L80</f>
        <v>6850</v>
      </c>
      <c r="M77" s="44">
        <f>M78+M82+M80</f>
        <v>5700</v>
      </c>
      <c r="N77" s="15"/>
      <c r="O77" s="15"/>
    </row>
    <row r="78" spans="1:15" s="1" customFormat="1" ht="35.25" x14ac:dyDescent="0.35">
      <c r="A78" s="39" t="s">
        <v>157</v>
      </c>
      <c r="B78" s="39" t="s">
        <v>79</v>
      </c>
      <c r="C78" s="39" t="s">
        <v>2</v>
      </c>
      <c r="D78" s="39" t="s">
        <v>23</v>
      </c>
      <c r="E78" s="39" t="s">
        <v>5</v>
      </c>
      <c r="F78" s="39" t="s">
        <v>1</v>
      </c>
      <c r="G78" s="39" t="s">
        <v>3</v>
      </c>
      <c r="H78" s="39" t="s">
        <v>13</v>
      </c>
      <c r="I78" s="39" t="s">
        <v>36</v>
      </c>
      <c r="J78" s="41" t="s">
        <v>37</v>
      </c>
      <c r="K78" s="42">
        <f>K79</f>
        <v>20000</v>
      </c>
      <c r="L78" s="42">
        <f>L79</f>
        <v>5000</v>
      </c>
      <c r="M78" s="42">
        <f>M79</f>
        <v>5000</v>
      </c>
      <c r="N78" s="15"/>
      <c r="O78" s="15"/>
    </row>
    <row r="79" spans="1:15" s="1" customFormat="1" ht="70.5" x14ac:dyDescent="0.35">
      <c r="A79" s="39" t="s">
        <v>158</v>
      </c>
      <c r="B79" s="39" t="s">
        <v>79</v>
      </c>
      <c r="C79" s="39" t="s">
        <v>2</v>
      </c>
      <c r="D79" s="39" t="s">
        <v>23</v>
      </c>
      <c r="E79" s="39" t="s">
        <v>5</v>
      </c>
      <c r="F79" s="39" t="s">
        <v>51</v>
      </c>
      <c r="G79" s="39" t="s">
        <v>15</v>
      </c>
      <c r="H79" s="39" t="s">
        <v>13</v>
      </c>
      <c r="I79" s="39" t="s">
        <v>36</v>
      </c>
      <c r="J79" s="41" t="s">
        <v>94</v>
      </c>
      <c r="K79" s="42">
        <v>20000</v>
      </c>
      <c r="L79" s="42">
        <v>5000</v>
      </c>
      <c r="M79" s="42">
        <v>5000</v>
      </c>
      <c r="N79" s="15"/>
      <c r="O79" s="15"/>
    </row>
    <row r="80" spans="1:15" s="1" customFormat="1" ht="176.25" x14ac:dyDescent="0.35">
      <c r="A80" s="39" t="s">
        <v>159</v>
      </c>
      <c r="B80" s="39" t="s">
        <v>79</v>
      </c>
      <c r="C80" s="39" t="s">
        <v>2</v>
      </c>
      <c r="D80" s="39" t="s">
        <v>23</v>
      </c>
      <c r="E80" s="39" t="s">
        <v>12</v>
      </c>
      <c r="F80" s="39" t="s">
        <v>1</v>
      </c>
      <c r="G80" s="39" t="s">
        <v>3</v>
      </c>
      <c r="H80" s="39" t="s">
        <v>13</v>
      </c>
      <c r="I80" s="39" t="s">
        <v>36</v>
      </c>
      <c r="J80" s="41" t="s">
        <v>187</v>
      </c>
      <c r="K80" s="42">
        <f>K81</f>
        <v>700</v>
      </c>
      <c r="L80" s="47">
        <f t="shared" ref="L80:M80" si="18">L81</f>
        <v>700</v>
      </c>
      <c r="M80" s="47">
        <f t="shared" si="18"/>
        <v>700</v>
      </c>
      <c r="N80" s="15"/>
      <c r="O80" s="15"/>
    </row>
    <row r="81" spans="1:15" s="1" customFormat="1" ht="176.25" x14ac:dyDescent="0.35">
      <c r="A81" s="39" t="s">
        <v>160</v>
      </c>
      <c r="B81" s="39" t="s">
        <v>79</v>
      </c>
      <c r="C81" s="39" t="s">
        <v>2</v>
      </c>
      <c r="D81" s="39" t="s">
        <v>23</v>
      </c>
      <c r="E81" s="39" t="s">
        <v>12</v>
      </c>
      <c r="F81" s="39" t="s">
        <v>218</v>
      </c>
      <c r="G81" s="39" t="s">
        <v>15</v>
      </c>
      <c r="H81" s="39" t="s">
        <v>13</v>
      </c>
      <c r="I81" s="39" t="s">
        <v>36</v>
      </c>
      <c r="J81" s="41" t="s">
        <v>188</v>
      </c>
      <c r="K81" s="42">
        <v>700</v>
      </c>
      <c r="L81" s="42">
        <v>700</v>
      </c>
      <c r="M81" s="42">
        <v>700</v>
      </c>
      <c r="N81" s="15"/>
      <c r="O81" s="15"/>
    </row>
    <row r="82" spans="1:15" s="1" customFormat="1" ht="70.5" x14ac:dyDescent="0.35">
      <c r="A82" s="39" t="s">
        <v>161</v>
      </c>
      <c r="B82" s="39" t="s">
        <v>79</v>
      </c>
      <c r="C82" s="39" t="s">
        <v>2</v>
      </c>
      <c r="D82" s="39" t="s">
        <v>23</v>
      </c>
      <c r="E82" s="39" t="s">
        <v>18</v>
      </c>
      <c r="F82" s="39" t="s">
        <v>1</v>
      </c>
      <c r="G82" s="39" t="s">
        <v>3</v>
      </c>
      <c r="H82" s="39" t="s">
        <v>13</v>
      </c>
      <c r="I82" s="39" t="s">
        <v>84</v>
      </c>
      <c r="J82" s="41" t="s">
        <v>229</v>
      </c>
      <c r="K82" s="40">
        <f>K83+K85</f>
        <v>1150</v>
      </c>
      <c r="L82" s="40">
        <f>L83+L85</f>
        <v>1150</v>
      </c>
      <c r="M82" s="40">
        <f>M83+M85</f>
        <v>0</v>
      </c>
      <c r="N82" s="15"/>
      <c r="O82" s="15"/>
    </row>
    <row r="83" spans="1:15" s="1" customFormat="1" ht="70.5" x14ac:dyDescent="0.35">
      <c r="A83" s="39" t="s">
        <v>162</v>
      </c>
      <c r="B83" s="39" t="s">
        <v>79</v>
      </c>
      <c r="C83" s="39" t="s">
        <v>2</v>
      </c>
      <c r="D83" s="39" t="s">
        <v>23</v>
      </c>
      <c r="E83" s="39" t="s">
        <v>18</v>
      </c>
      <c r="F83" s="39" t="s">
        <v>26</v>
      </c>
      <c r="G83" s="39" t="s">
        <v>3</v>
      </c>
      <c r="H83" s="39" t="s">
        <v>13</v>
      </c>
      <c r="I83" s="39" t="s">
        <v>84</v>
      </c>
      <c r="J83" s="41" t="s">
        <v>96</v>
      </c>
      <c r="K83" s="40">
        <f>K84</f>
        <v>900</v>
      </c>
      <c r="L83" s="40">
        <f>L84</f>
        <v>900</v>
      </c>
      <c r="M83" s="40">
        <f>M84</f>
        <v>0</v>
      </c>
      <c r="N83" s="15"/>
      <c r="O83" s="15"/>
    </row>
    <row r="84" spans="1:15" s="1" customFormat="1" ht="105.75" x14ac:dyDescent="0.35">
      <c r="A84" s="39" t="s">
        <v>163</v>
      </c>
      <c r="B84" s="39" t="s">
        <v>79</v>
      </c>
      <c r="C84" s="39" t="s">
        <v>2</v>
      </c>
      <c r="D84" s="39" t="s">
        <v>23</v>
      </c>
      <c r="E84" s="39" t="s">
        <v>18</v>
      </c>
      <c r="F84" s="39" t="s">
        <v>33</v>
      </c>
      <c r="G84" s="39" t="s">
        <v>15</v>
      </c>
      <c r="H84" s="39" t="s">
        <v>13</v>
      </c>
      <c r="I84" s="39" t="s">
        <v>84</v>
      </c>
      <c r="J84" s="41" t="s">
        <v>95</v>
      </c>
      <c r="K84" s="42">
        <v>900</v>
      </c>
      <c r="L84" s="42">
        <v>900</v>
      </c>
      <c r="M84" s="42">
        <v>0</v>
      </c>
      <c r="N84" s="15"/>
      <c r="O84" s="15"/>
    </row>
    <row r="85" spans="1:15" s="1" customFormat="1" ht="105.75" x14ac:dyDescent="0.35">
      <c r="A85" s="39" t="s">
        <v>164</v>
      </c>
      <c r="B85" s="39" t="s">
        <v>79</v>
      </c>
      <c r="C85" s="39" t="s">
        <v>2</v>
      </c>
      <c r="D85" s="39" t="s">
        <v>23</v>
      </c>
      <c r="E85" s="39" t="s">
        <v>18</v>
      </c>
      <c r="F85" s="39" t="s">
        <v>14</v>
      </c>
      <c r="G85" s="39" t="s">
        <v>3</v>
      </c>
      <c r="H85" s="39" t="s">
        <v>13</v>
      </c>
      <c r="I85" s="39" t="s">
        <v>84</v>
      </c>
      <c r="J85" s="41" t="s">
        <v>230</v>
      </c>
      <c r="K85" s="40">
        <f>K86</f>
        <v>250</v>
      </c>
      <c r="L85" s="40">
        <f>L86</f>
        <v>250</v>
      </c>
      <c r="M85" s="40">
        <f>M86</f>
        <v>0</v>
      </c>
      <c r="N85" s="15"/>
      <c r="O85" s="15"/>
    </row>
    <row r="86" spans="1:15" s="1" customFormat="1" ht="105.75" x14ac:dyDescent="0.35">
      <c r="A86" s="39" t="s">
        <v>189</v>
      </c>
      <c r="B86" s="39" t="s">
        <v>79</v>
      </c>
      <c r="C86" s="39" t="s">
        <v>2</v>
      </c>
      <c r="D86" s="39" t="s">
        <v>23</v>
      </c>
      <c r="E86" s="39" t="s">
        <v>18</v>
      </c>
      <c r="F86" s="39" t="s">
        <v>54</v>
      </c>
      <c r="G86" s="39" t="s">
        <v>15</v>
      </c>
      <c r="H86" s="39" t="s">
        <v>13</v>
      </c>
      <c r="I86" s="39" t="s">
        <v>84</v>
      </c>
      <c r="J86" s="41" t="s">
        <v>228</v>
      </c>
      <c r="K86" s="42">
        <v>250</v>
      </c>
      <c r="L86" s="42">
        <v>250</v>
      </c>
      <c r="M86" s="42">
        <v>0</v>
      </c>
      <c r="N86" s="15"/>
      <c r="O86" s="15"/>
    </row>
    <row r="87" spans="1:15" s="1" customFormat="1" ht="35.25" x14ac:dyDescent="0.35">
      <c r="A87" s="39" t="s">
        <v>165</v>
      </c>
      <c r="B87" s="39" t="s">
        <v>1</v>
      </c>
      <c r="C87" s="39" t="s">
        <v>2</v>
      </c>
      <c r="D87" s="39" t="s">
        <v>25</v>
      </c>
      <c r="E87" s="39" t="s">
        <v>3</v>
      </c>
      <c r="F87" s="39" t="s">
        <v>1</v>
      </c>
      <c r="G87" s="39" t="s">
        <v>3</v>
      </c>
      <c r="H87" s="39" t="s">
        <v>13</v>
      </c>
      <c r="I87" s="39" t="s">
        <v>1</v>
      </c>
      <c r="J87" s="41" t="s">
        <v>44</v>
      </c>
      <c r="K87" s="42">
        <f>K88</f>
        <v>51.2</v>
      </c>
      <c r="L87" s="45">
        <f t="shared" ref="L87:M87" si="19">L88</f>
        <v>43.3</v>
      </c>
      <c r="M87" s="45">
        <f t="shared" si="19"/>
        <v>46.5</v>
      </c>
      <c r="N87" s="15"/>
      <c r="O87" s="15"/>
    </row>
    <row r="88" spans="1:15" s="1" customFormat="1" ht="70.5" x14ac:dyDescent="0.35">
      <c r="A88" s="39" t="s">
        <v>166</v>
      </c>
      <c r="B88" s="39" t="s">
        <v>1</v>
      </c>
      <c r="C88" s="39" t="s">
        <v>2</v>
      </c>
      <c r="D88" s="39" t="s">
        <v>25</v>
      </c>
      <c r="E88" s="39" t="s">
        <v>12</v>
      </c>
      <c r="F88" s="39" t="s">
        <v>1</v>
      </c>
      <c r="G88" s="39" t="s">
        <v>3</v>
      </c>
      <c r="H88" s="39" t="s">
        <v>13</v>
      </c>
      <c r="I88" s="39" t="s">
        <v>39</v>
      </c>
      <c r="J88" s="41" t="s">
        <v>93</v>
      </c>
      <c r="K88" s="42">
        <f>K89</f>
        <v>51.2</v>
      </c>
      <c r="L88" s="42">
        <f>L89</f>
        <v>43.3</v>
      </c>
      <c r="M88" s="42">
        <f>M89</f>
        <v>46.5</v>
      </c>
      <c r="N88" s="15"/>
      <c r="O88" s="15"/>
    </row>
    <row r="89" spans="1:15" s="1" customFormat="1" ht="70.5" x14ac:dyDescent="0.35">
      <c r="A89" s="39" t="s">
        <v>167</v>
      </c>
      <c r="B89" s="39" t="s">
        <v>79</v>
      </c>
      <c r="C89" s="39" t="s">
        <v>2</v>
      </c>
      <c r="D89" s="39" t="s">
        <v>25</v>
      </c>
      <c r="E89" s="39" t="s">
        <v>12</v>
      </c>
      <c r="F89" s="39" t="s">
        <v>51</v>
      </c>
      <c r="G89" s="39" t="s">
        <v>15</v>
      </c>
      <c r="H89" s="39" t="s">
        <v>13</v>
      </c>
      <c r="I89" s="39" t="s">
        <v>39</v>
      </c>
      <c r="J89" s="41" t="s">
        <v>231</v>
      </c>
      <c r="K89" s="42">
        <v>51.2</v>
      </c>
      <c r="L89" s="42">
        <v>43.3</v>
      </c>
      <c r="M89" s="42">
        <v>46.5</v>
      </c>
      <c r="N89" s="15"/>
      <c r="O89" s="15"/>
    </row>
    <row r="90" spans="1:15" s="1" customFormat="1" ht="35.25" x14ac:dyDescent="0.35">
      <c r="A90" s="39" t="s">
        <v>206</v>
      </c>
      <c r="B90" s="39" t="s">
        <v>1</v>
      </c>
      <c r="C90" s="39" t="s">
        <v>2</v>
      </c>
      <c r="D90" s="39" t="s">
        <v>28</v>
      </c>
      <c r="E90" s="39" t="s">
        <v>3</v>
      </c>
      <c r="F90" s="39" t="s">
        <v>1</v>
      </c>
      <c r="G90" s="39" t="s">
        <v>3</v>
      </c>
      <c r="H90" s="39" t="s">
        <v>13</v>
      </c>
      <c r="I90" s="39" t="s">
        <v>1</v>
      </c>
      <c r="J90" s="41" t="s">
        <v>38</v>
      </c>
      <c r="K90" s="42">
        <f>K93+K112+K95+F98+K97+K106+K108+K110+K91+K102+K104</f>
        <v>4807.8999999999996</v>
      </c>
      <c r="L90" s="42">
        <f>L93+L112+L95+G98+L97+L106+L108+L110-1</f>
        <v>4763.6999999999989</v>
      </c>
      <c r="M90" s="42">
        <f t="shared" ref="M90" si="20">M93+M112+M95+H98+M97+M106+M108+M110</f>
        <v>4883.6999999999989</v>
      </c>
      <c r="N90" s="26"/>
      <c r="O90" s="15"/>
    </row>
    <row r="91" spans="1:15" s="1" customFormat="1" ht="105.75" x14ac:dyDescent="0.35">
      <c r="A91" s="39" t="s">
        <v>256</v>
      </c>
      <c r="B91" s="39" t="s">
        <v>1</v>
      </c>
      <c r="C91" s="39" t="s">
        <v>2</v>
      </c>
      <c r="D91" s="39" t="s">
        <v>28</v>
      </c>
      <c r="E91" s="39" t="s">
        <v>18</v>
      </c>
      <c r="F91" s="39" t="s">
        <v>1</v>
      </c>
      <c r="G91" s="39" t="s">
        <v>5</v>
      </c>
      <c r="H91" s="39" t="s">
        <v>13</v>
      </c>
      <c r="I91" s="48">
        <v>140</v>
      </c>
      <c r="J91" s="41" t="s">
        <v>294</v>
      </c>
      <c r="K91" s="42">
        <f>K92</f>
        <v>3</v>
      </c>
      <c r="L91" s="42">
        <f t="shared" ref="L91:M91" si="21">L92</f>
        <v>0</v>
      </c>
      <c r="M91" s="42">
        <f t="shared" si="21"/>
        <v>0</v>
      </c>
      <c r="N91" s="26"/>
      <c r="O91" s="15"/>
    </row>
    <row r="92" spans="1:15" s="1" customFormat="1" ht="105.75" x14ac:dyDescent="0.35">
      <c r="A92" s="39" t="s">
        <v>207</v>
      </c>
      <c r="B92" s="39" t="s">
        <v>4</v>
      </c>
      <c r="C92" s="39" t="s">
        <v>2</v>
      </c>
      <c r="D92" s="39" t="s">
        <v>28</v>
      </c>
      <c r="E92" s="39" t="s">
        <v>18</v>
      </c>
      <c r="F92" s="39" t="s">
        <v>1</v>
      </c>
      <c r="G92" s="39" t="s">
        <v>5</v>
      </c>
      <c r="H92" s="39" t="s">
        <v>250</v>
      </c>
      <c r="I92" s="48">
        <v>140</v>
      </c>
      <c r="J92" s="41" t="s">
        <v>294</v>
      </c>
      <c r="K92" s="42">
        <v>3</v>
      </c>
      <c r="L92" s="42">
        <v>0</v>
      </c>
      <c r="M92" s="42">
        <v>0</v>
      </c>
      <c r="N92" s="26"/>
      <c r="O92" s="15"/>
    </row>
    <row r="93" spans="1:15" s="1" customFormat="1" ht="109.5" customHeight="1" x14ac:dyDescent="0.35">
      <c r="A93" s="39" t="s">
        <v>208</v>
      </c>
      <c r="B93" s="39" t="s">
        <v>1</v>
      </c>
      <c r="C93" s="39" t="s">
        <v>2</v>
      </c>
      <c r="D93" s="39" t="s">
        <v>28</v>
      </c>
      <c r="E93" s="39" t="s">
        <v>24</v>
      </c>
      <c r="F93" s="39" t="s">
        <v>1</v>
      </c>
      <c r="G93" s="39" t="s">
        <v>5</v>
      </c>
      <c r="H93" s="39" t="s">
        <v>13</v>
      </c>
      <c r="I93" s="48">
        <v>140</v>
      </c>
      <c r="J93" s="41" t="s">
        <v>238</v>
      </c>
      <c r="K93" s="40">
        <f t="shared" ref="K93:M93" si="22">K94</f>
        <v>235</v>
      </c>
      <c r="L93" s="40">
        <f t="shared" si="22"/>
        <v>90</v>
      </c>
      <c r="M93" s="40">
        <f t="shared" si="22"/>
        <v>95</v>
      </c>
      <c r="N93" s="15"/>
      <c r="O93" s="15"/>
    </row>
    <row r="94" spans="1:15" s="1" customFormat="1" ht="105.75" x14ac:dyDescent="0.35">
      <c r="A94" s="39" t="s">
        <v>246</v>
      </c>
      <c r="B94" s="39" t="s">
        <v>52</v>
      </c>
      <c r="C94" s="39" t="s">
        <v>2</v>
      </c>
      <c r="D94" s="39" t="s">
        <v>28</v>
      </c>
      <c r="E94" s="39" t="s">
        <v>24</v>
      </c>
      <c r="F94" s="39" t="s">
        <v>26</v>
      </c>
      <c r="G94" s="39" t="s">
        <v>5</v>
      </c>
      <c r="H94" s="39" t="s">
        <v>13</v>
      </c>
      <c r="I94" s="48">
        <v>140</v>
      </c>
      <c r="J94" s="41" t="s">
        <v>249</v>
      </c>
      <c r="K94" s="42">
        <v>235</v>
      </c>
      <c r="L94" s="42">
        <v>90</v>
      </c>
      <c r="M94" s="42">
        <v>95</v>
      </c>
      <c r="N94" s="15"/>
      <c r="O94" s="15"/>
    </row>
    <row r="95" spans="1:15" s="1" customFormat="1" ht="105.75" x14ac:dyDescent="0.35">
      <c r="A95" s="39" t="s">
        <v>247</v>
      </c>
      <c r="B95" s="39" t="s">
        <v>1</v>
      </c>
      <c r="C95" s="39" t="s">
        <v>2</v>
      </c>
      <c r="D95" s="39" t="s">
        <v>28</v>
      </c>
      <c r="E95" s="39" t="s">
        <v>136</v>
      </c>
      <c r="F95" s="39" t="s">
        <v>1</v>
      </c>
      <c r="G95" s="39" t="s">
        <v>5</v>
      </c>
      <c r="H95" s="39" t="s">
        <v>13</v>
      </c>
      <c r="I95" s="48">
        <v>140</v>
      </c>
      <c r="J95" s="41" t="s">
        <v>243</v>
      </c>
      <c r="K95" s="42">
        <f>K96</f>
        <v>3</v>
      </c>
      <c r="L95" s="42">
        <f t="shared" ref="L95:M95" si="23">L96</f>
        <v>3</v>
      </c>
      <c r="M95" s="42">
        <f t="shared" si="23"/>
        <v>3</v>
      </c>
      <c r="N95" s="15"/>
      <c r="O95" s="15"/>
    </row>
    <row r="96" spans="1:15" s="1" customFormat="1" ht="105.75" x14ac:dyDescent="0.35">
      <c r="A96" s="39" t="s">
        <v>209</v>
      </c>
      <c r="B96" s="39" t="s">
        <v>52</v>
      </c>
      <c r="C96" s="39" t="s">
        <v>2</v>
      </c>
      <c r="D96" s="39" t="s">
        <v>28</v>
      </c>
      <c r="E96" s="39" t="s">
        <v>136</v>
      </c>
      <c r="F96" s="39" t="s">
        <v>1</v>
      </c>
      <c r="G96" s="39" t="s">
        <v>5</v>
      </c>
      <c r="H96" s="39" t="s">
        <v>13</v>
      </c>
      <c r="I96" s="48">
        <v>140</v>
      </c>
      <c r="J96" s="41" t="s">
        <v>243</v>
      </c>
      <c r="K96" s="42">
        <v>3</v>
      </c>
      <c r="L96" s="42">
        <v>3</v>
      </c>
      <c r="M96" s="42">
        <v>3</v>
      </c>
      <c r="N96" s="15"/>
      <c r="O96" s="15"/>
    </row>
    <row r="97" spans="1:15" s="1" customFormat="1" ht="70.5" x14ac:dyDescent="0.35">
      <c r="A97" s="39" t="s">
        <v>210</v>
      </c>
      <c r="B97" s="39" t="s">
        <v>1</v>
      </c>
      <c r="C97" s="39" t="s">
        <v>2</v>
      </c>
      <c r="D97" s="39" t="s">
        <v>28</v>
      </c>
      <c r="E97" s="39" t="s">
        <v>117</v>
      </c>
      <c r="F97" s="39" t="s">
        <v>1</v>
      </c>
      <c r="G97" s="39" t="s">
        <v>5</v>
      </c>
      <c r="H97" s="39" t="s">
        <v>13</v>
      </c>
      <c r="I97" s="48">
        <v>140</v>
      </c>
      <c r="J97" s="41" t="s">
        <v>245</v>
      </c>
      <c r="K97" s="42">
        <f t="shared" ref="K97:M97" si="24">K98+K100</f>
        <v>1777.8</v>
      </c>
      <c r="L97" s="42">
        <f t="shared" si="24"/>
        <v>2768.7</v>
      </c>
      <c r="M97" s="42">
        <f t="shared" si="24"/>
        <v>2882.7</v>
      </c>
      <c r="N97" s="15"/>
      <c r="O97" s="15"/>
    </row>
    <row r="98" spans="1:15" s="1" customFormat="1" ht="105.75" x14ac:dyDescent="0.35">
      <c r="A98" s="39" t="s">
        <v>168</v>
      </c>
      <c r="B98" s="39" t="s">
        <v>52</v>
      </c>
      <c r="C98" s="39" t="s">
        <v>2</v>
      </c>
      <c r="D98" s="39" t="s">
        <v>28</v>
      </c>
      <c r="E98" s="39" t="s">
        <v>117</v>
      </c>
      <c r="F98" s="39" t="s">
        <v>1</v>
      </c>
      <c r="G98" s="39" t="s">
        <v>5</v>
      </c>
      <c r="H98" s="39" t="s">
        <v>13</v>
      </c>
      <c r="I98" s="48">
        <v>140</v>
      </c>
      <c r="J98" s="41" t="s">
        <v>248</v>
      </c>
      <c r="K98" s="42">
        <f>K99</f>
        <v>440</v>
      </c>
      <c r="L98" s="42">
        <f t="shared" ref="L98:M98" si="25">L99</f>
        <v>516</v>
      </c>
      <c r="M98" s="42">
        <f t="shared" si="25"/>
        <v>530</v>
      </c>
      <c r="N98" s="15"/>
      <c r="O98" s="15"/>
    </row>
    <row r="99" spans="1:15" s="1" customFormat="1" ht="105.75" x14ac:dyDescent="0.35">
      <c r="A99" s="39" t="s">
        <v>119</v>
      </c>
      <c r="B99" s="39" t="s">
        <v>52</v>
      </c>
      <c r="C99" s="39" t="s">
        <v>2</v>
      </c>
      <c r="D99" s="39" t="s">
        <v>28</v>
      </c>
      <c r="E99" s="39" t="s">
        <v>117</v>
      </c>
      <c r="F99" s="39" t="s">
        <v>244</v>
      </c>
      <c r="G99" s="39" t="s">
        <v>5</v>
      </c>
      <c r="H99" s="39" t="s">
        <v>13</v>
      </c>
      <c r="I99" s="48">
        <v>140</v>
      </c>
      <c r="J99" s="41" t="s">
        <v>252</v>
      </c>
      <c r="K99" s="42">
        <v>440</v>
      </c>
      <c r="L99" s="42">
        <v>516</v>
      </c>
      <c r="M99" s="42">
        <v>530</v>
      </c>
      <c r="N99" s="15"/>
      <c r="O99" s="15"/>
    </row>
    <row r="100" spans="1:15" s="1" customFormat="1" ht="70.5" x14ac:dyDescent="0.35">
      <c r="A100" s="39" t="s">
        <v>169</v>
      </c>
      <c r="B100" s="39" t="s">
        <v>1</v>
      </c>
      <c r="C100" s="39" t="s">
        <v>2</v>
      </c>
      <c r="D100" s="39" t="s">
        <v>28</v>
      </c>
      <c r="E100" s="39" t="s">
        <v>117</v>
      </c>
      <c r="F100" s="39" t="s">
        <v>1</v>
      </c>
      <c r="G100" s="39" t="s">
        <v>5</v>
      </c>
      <c r="H100" s="39" t="s">
        <v>13</v>
      </c>
      <c r="I100" s="48">
        <v>140</v>
      </c>
      <c r="J100" s="41" t="s">
        <v>235</v>
      </c>
      <c r="K100" s="42">
        <f>K101</f>
        <v>1337.8</v>
      </c>
      <c r="L100" s="42">
        <f>L101</f>
        <v>2252.6999999999998</v>
      </c>
      <c r="M100" s="42">
        <f>M101</f>
        <v>2352.6999999999998</v>
      </c>
      <c r="N100" s="15"/>
      <c r="O100" s="15"/>
    </row>
    <row r="101" spans="1:15" s="1" customFormat="1" ht="70.5" x14ac:dyDescent="0.35">
      <c r="A101" s="39" t="s">
        <v>242</v>
      </c>
      <c r="B101" s="39" t="s">
        <v>52</v>
      </c>
      <c r="C101" s="39" t="s">
        <v>2</v>
      </c>
      <c r="D101" s="39" t="s">
        <v>28</v>
      </c>
      <c r="E101" s="39" t="s">
        <v>117</v>
      </c>
      <c r="F101" s="39" t="s">
        <v>32</v>
      </c>
      <c r="G101" s="39" t="s">
        <v>5</v>
      </c>
      <c r="H101" s="39" t="s">
        <v>250</v>
      </c>
      <c r="I101" s="48">
        <v>140</v>
      </c>
      <c r="J101" s="41" t="s">
        <v>236</v>
      </c>
      <c r="K101" s="42">
        <v>1337.8</v>
      </c>
      <c r="L101" s="42">
        <v>2252.6999999999998</v>
      </c>
      <c r="M101" s="42">
        <v>2352.6999999999998</v>
      </c>
      <c r="N101" s="15"/>
      <c r="O101" s="15"/>
    </row>
    <row r="102" spans="1:15" s="1" customFormat="1" ht="147.75" customHeight="1" x14ac:dyDescent="0.35">
      <c r="A102" s="39" t="s">
        <v>211</v>
      </c>
      <c r="B102" s="39" t="s">
        <v>1</v>
      </c>
      <c r="C102" s="39" t="s">
        <v>2</v>
      </c>
      <c r="D102" s="39" t="s">
        <v>28</v>
      </c>
      <c r="E102" s="39" t="s">
        <v>64</v>
      </c>
      <c r="F102" s="39" t="s">
        <v>1</v>
      </c>
      <c r="G102" s="39" t="s">
        <v>15</v>
      </c>
      <c r="H102" s="39" t="s">
        <v>250</v>
      </c>
      <c r="I102" s="48">
        <v>140</v>
      </c>
      <c r="J102" s="41" t="s">
        <v>295</v>
      </c>
      <c r="K102" s="42">
        <f>K103</f>
        <v>15</v>
      </c>
      <c r="L102" s="42">
        <f t="shared" ref="L102:M102" si="26">L103</f>
        <v>0</v>
      </c>
      <c r="M102" s="42">
        <f t="shared" si="26"/>
        <v>0</v>
      </c>
      <c r="N102" s="15"/>
      <c r="O102" s="15"/>
    </row>
    <row r="103" spans="1:15" s="1" customFormat="1" ht="141" x14ac:dyDescent="0.35">
      <c r="A103" s="39" t="s">
        <v>67</v>
      </c>
      <c r="B103" s="39" t="s">
        <v>296</v>
      </c>
      <c r="C103" s="39" t="s">
        <v>2</v>
      </c>
      <c r="D103" s="39" t="s">
        <v>28</v>
      </c>
      <c r="E103" s="39" t="s">
        <v>64</v>
      </c>
      <c r="F103" s="39" t="s">
        <v>51</v>
      </c>
      <c r="G103" s="39" t="s">
        <v>15</v>
      </c>
      <c r="H103" s="39" t="s">
        <v>250</v>
      </c>
      <c r="I103" s="48">
        <v>140</v>
      </c>
      <c r="J103" s="41" t="s">
        <v>295</v>
      </c>
      <c r="K103" s="42">
        <v>15</v>
      </c>
      <c r="L103" s="42">
        <v>0</v>
      </c>
      <c r="M103" s="42">
        <v>0</v>
      </c>
      <c r="N103" s="15"/>
      <c r="O103" s="15"/>
    </row>
    <row r="104" spans="1:15" s="1" customFormat="1" ht="84.75" customHeight="1" x14ac:dyDescent="0.35">
      <c r="A104" s="39" t="s">
        <v>170</v>
      </c>
      <c r="B104" s="39" t="s">
        <v>1</v>
      </c>
      <c r="C104" s="39" t="s">
        <v>2</v>
      </c>
      <c r="D104" s="39" t="s">
        <v>28</v>
      </c>
      <c r="E104" s="39" t="s">
        <v>118</v>
      </c>
      <c r="F104" s="39" t="s">
        <v>32</v>
      </c>
      <c r="G104" s="39" t="s">
        <v>15</v>
      </c>
      <c r="H104" s="39" t="s">
        <v>13</v>
      </c>
      <c r="I104" s="48">
        <v>140</v>
      </c>
      <c r="J104" s="41" t="s">
        <v>328</v>
      </c>
      <c r="K104" s="42">
        <f>K105</f>
        <v>800</v>
      </c>
      <c r="L104" s="42">
        <f t="shared" ref="L104:M104" si="27">L105</f>
        <v>0</v>
      </c>
      <c r="M104" s="42">
        <f t="shared" si="27"/>
        <v>0</v>
      </c>
      <c r="N104" s="15"/>
      <c r="O104" s="15"/>
    </row>
    <row r="105" spans="1:15" s="1" customFormat="1" ht="75" customHeight="1" x14ac:dyDescent="0.35">
      <c r="A105" s="39" t="s">
        <v>212</v>
      </c>
      <c r="B105" s="39" t="s">
        <v>329</v>
      </c>
      <c r="C105" s="39" t="s">
        <v>2</v>
      </c>
      <c r="D105" s="39" t="s">
        <v>28</v>
      </c>
      <c r="E105" s="39" t="s">
        <v>118</v>
      </c>
      <c r="F105" s="39" t="s">
        <v>32</v>
      </c>
      <c r="G105" s="39" t="s">
        <v>15</v>
      </c>
      <c r="H105" s="39" t="s">
        <v>13</v>
      </c>
      <c r="I105" s="48">
        <v>140</v>
      </c>
      <c r="J105" s="41" t="s">
        <v>328</v>
      </c>
      <c r="K105" s="42">
        <v>800</v>
      </c>
      <c r="L105" s="42">
        <v>0</v>
      </c>
      <c r="M105" s="42">
        <v>0</v>
      </c>
      <c r="N105" s="15"/>
      <c r="O105" s="15"/>
    </row>
    <row r="106" spans="1:15" s="1" customFormat="1" ht="105.75" x14ac:dyDescent="0.35">
      <c r="A106" s="39" t="s">
        <v>171</v>
      </c>
      <c r="B106" s="39" t="s">
        <v>1</v>
      </c>
      <c r="C106" s="39" t="s">
        <v>2</v>
      </c>
      <c r="D106" s="39" t="s">
        <v>28</v>
      </c>
      <c r="E106" s="39" t="s">
        <v>90</v>
      </c>
      <c r="F106" s="39" t="s">
        <v>1</v>
      </c>
      <c r="G106" s="39" t="s">
        <v>3</v>
      </c>
      <c r="H106" s="39" t="s">
        <v>13</v>
      </c>
      <c r="I106" s="48">
        <v>140</v>
      </c>
      <c r="J106" s="41" t="s">
        <v>237</v>
      </c>
      <c r="K106" s="40">
        <f>K107</f>
        <v>590.4</v>
      </c>
      <c r="L106" s="40">
        <f>L107</f>
        <v>590.4</v>
      </c>
      <c r="M106" s="40">
        <f>M107</f>
        <v>590.4</v>
      </c>
      <c r="N106" s="15"/>
      <c r="O106" s="15"/>
    </row>
    <row r="107" spans="1:15" s="1" customFormat="1" ht="141" x14ac:dyDescent="0.35">
      <c r="A107" s="39" t="s">
        <v>172</v>
      </c>
      <c r="B107" s="39" t="s">
        <v>79</v>
      </c>
      <c r="C107" s="39" t="s">
        <v>2</v>
      </c>
      <c r="D107" s="39" t="s">
        <v>28</v>
      </c>
      <c r="E107" s="39" t="s">
        <v>90</v>
      </c>
      <c r="F107" s="39" t="s">
        <v>49</v>
      </c>
      <c r="G107" s="39" t="s">
        <v>15</v>
      </c>
      <c r="H107" s="39" t="s">
        <v>13</v>
      </c>
      <c r="I107" s="48">
        <v>140</v>
      </c>
      <c r="J107" s="41" t="s">
        <v>91</v>
      </c>
      <c r="K107" s="42">
        <v>590.4</v>
      </c>
      <c r="L107" s="42">
        <v>590.4</v>
      </c>
      <c r="M107" s="42">
        <v>590.4</v>
      </c>
      <c r="N107" s="15"/>
      <c r="O107" s="15"/>
    </row>
    <row r="108" spans="1:15" s="1" customFormat="1" ht="141" x14ac:dyDescent="0.35">
      <c r="A108" s="39" t="s">
        <v>173</v>
      </c>
      <c r="B108" s="39" t="s">
        <v>52</v>
      </c>
      <c r="C108" s="39" t="s">
        <v>2</v>
      </c>
      <c r="D108" s="39" t="s">
        <v>28</v>
      </c>
      <c r="E108" s="39" t="s">
        <v>65</v>
      </c>
      <c r="F108" s="39" t="s">
        <v>1</v>
      </c>
      <c r="G108" s="39" t="s">
        <v>5</v>
      </c>
      <c r="H108" s="39" t="s">
        <v>13</v>
      </c>
      <c r="I108" s="48">
        <v>140</v>
      </c>
      <c r="J108" s="41" t="s">
        <v>92</v>
      </c>
      <c r="K108" s="42">
        <f>K109</f>
        <v>34</v>
      </c>
      <c r="L108" s="42">
        <f t="shared" ref="L108:M108" si="28">L109</f>
        <v>35</v>
      </c>
      <c r="M108" s="42">
        <f t="shared" si="28"/>
        <v>36</v>
      </c>
      <c r="N108" s="15"/>
      <c r="O108" s="15"/>
    </row>
    <row r="109" spans="1:15" s="1" customFormat="1" ht="211.5" x14ac:dyDescent="0.35">
      <c r="A109" s="39" t="s">
        <v>174</v>
      </c>
      <c r="B109" s="39" t="s">
        <v>52</v>
      </c>
      <c r="C109" s="39" t="s">
        <v>2</v>
      </c>
      <c r="D109" s="39" t="s">
        <v>28</v>
      </c>
      <c r="E109" s="39" t="s">
        <v>65</v>
      </c>
      <c r="F109" s="39" t="s">
        <v>1</v>
      </c>
      <c r="G109" s="39" t="s">
        <v>5</v>
      </c>
      <c r="H109" s="39" t="s">
        <v>13</v>
      </c>
      <c r="I109" s="48">
        <v>140</v>
      </c>
      <c r="J109" s="41" t="s">
        <v>253</v>
      </c>
      <c r="K109" s="42">
        <v>34</v>
      </c>
      <c r="L109" s="42">
        <v>35</v>
      </c>
      <c r="M109" s="42">
        <v>36</v>
      </c>
      <c r="N109" s="15"/>
      <c r="O109" s="15"/>
    </row>
    <row r="110" spans="1:15" s="1" customFormat="1" ht="70.5" x14ac:dyDescent="0.35">
      <c r="A110" s="39" t="s">
        <v>57</v>
      </c>
      <c r="B110" s="39" t="s">
        <v>79</v>
      </c>
      <c r="C110" s="39" t="s">
        <v>2</v>
      </c>
      <c r="D110" s="39" t="s">
        <v>28</v>
      </c>
      <c r="E110" s="39" t="s">
        <v>66</v>
      </c>
      <c r="F110" s="39" t="s">
        <v>1</v>
      </c>
      <c r="G110" s="39" t="s">
        <v>12</v>
      </c>
      <c r="H110" s="39" t="s">
        <v>13</v>
      </c>
      <c r="I110" s="48">
        <v>140</v>
      </c>
      <c r="J110" s="41" t="s">
        <v>251</v>
      </c>
      <c r="K110" s="42">
        <f>K111</f>
        <v>35</v>
      </c>
      <c r="L110" s="42">
        <f t="shared" ref="L110:M110" si="29">L111</f>
        <v>35</v>
      </c>
      <c r="M110" s="42">
        <f t="shared" si="29"/>
        <v>35</v>
      </c>
      <c r="N110" s="15"/>
      <c r="O110" s="15"/>
    </row>
    <row r="111" spans="1:15" s="1" customFormat="1" ht="105.75" x14ac:dyDescent="0.35">
      <c r="A111" s="39" t="s">
        <v>175</v>
      </c>
      <c r="B111" s="39" t="s">
        <v>79</v>
      </c>
      <c r="C111" s="39" t="s">
        <v>2</v>
      </c>
      <c r="D111" s="39" t="s">
        <v>28</v>
      </c>
      <c r="E111" s="39" t="s">
        <v>66</v>
      </c>
      <c r="F111" s="39" t="s">
        <v>32</v>
      </c>
      <c r="G111" s="39" t="s">
        <v>12</v>
      </c>
      <c r="H111" s="39" t="s">
        <v>13</v>
      </c>
      <c r="I111" s="48">
        <v>140</v>
      </c>
      <c r="J111" s="41" t="s">
        <v>123</v>
      </c>
      <c r="K111" s="42">
        <v>35</v>
      </c>
      <c r="L111" s="42">
        <v>35</v>
      </c>
      <c r="M111" s="42">
        <v>35</v>
      </c>
      <c r="N111" s="15"/>
      <c r="O111" s="15"/>
    </row>
    <row r="112" spans="1:15" s="2" customFormat="1" ht="70.5" x14ac:dyDescent="0.35">
      <c r="A112" s="39" t="s">
        <v>176</v>
      </c>
      <c r="B112" s="39" t="s">
        <v>1</v>
      </c>
      <c r="C112" s="39" t="s">
        <v>2</v>
      </c>
      <c r="D112" s="39" t="s">
        <v>28</v>
      </c>
      <c r="E112" s="39" t="s">
        <v>57</v>
      </c>
      <c r="F112" s="39" t="s">
        <v>1</v>
      </c>
      <c r="G112" s="39" t="s">
        <v>3</v>
      </c>
      <c r="H112" s="39" t="s">
        <v>13</v>
      </c>
      <c r="I112" s="39" t="s">
        <v>39</v>
      </c>
      <c r="J112" s="41" t="s">
        <v>58</v>
      </c>
      <c r="K112" s="42">
        <f>SUM(K113:K116)</f>
        <v>1314.6999999999998</v>
      </c>
      <c r="L112" s="42">
        <f t="shared" ref="L112:M112" si="30">L114+L116+L113+L115</f>
        <v>1241.5999999999999</v>
      </c>
      <c r="M112" s="42">
        <f t="shared" si="30"/>
        <v>1241.5999999999999</v>
      </c>
      <c r="N112" s="18"/>
      <c r="O112" s="18"/>
    </row>
    <row r="113" spans="1:15" s="2" customFormat="1" ht="70.5" x14ac:dyDescent="0.35">
      <c r="A113" s="39" t="s">
        <v>213</v>
      </c>
      <c r="B113" s="39" t="s">
        <v>32</v>
      </c>
      <c r="C113" s="39" t="s">
        <v>2</v>
      </c>
      <c r="D113" s="39" t="s">
        <v>28</v>
      </c>
      <c r="E113" s="39" t="s">
        <v>57</v>
      </c>
      <c r="F113" s="39" t="s">
        <v>1</v>
      </c>
      <c r="G113" s="39" t="s">
        <v>15</v>
      </c>
      <c r="H113" s="39" t="s">
        <v>13</v>
      </c>
      <c r="I113" s="39" t="s">
        <v>39</v>
      </c>
      <c r="J113" s="41" t="s">
        <v>58</v>
      </c>
      <c r="K113" s="42">
        <v>0</v>
      </c>
      <c r="L113" s="42">
        <v>200</v>
      </c>
      <c r="M113" s="42">
        <v>200</v>
      </c>
      <c r="N113" s="18"/>
      <c r="O113" s="18"/>
    </row>
    <row r="114" spans="1:15" s="2" customFormat="1" ht="70.5" x14ac:dyDescent="0.35">
      <c r="A114" s="39" t="s">
        <v>177</v>
      </c>
      <c r="B114" s="39" t="s">
        <v>53</v>
      </c>
      <c r="C114" s="39" t="s">
        <v>2</v>
      </c>
      <c r="D114" s="39" t="s">
        <v>28</v>
      </c>
      <c r="E114" s="39" t="s">
        <v>57</v>
      </c>
      <c r="F114" s="39" t="s">
        <v>51</v>
      </c>
      <c r="G114" s="39" t="s">
        <v>15</v>
      </c>
      <c r="H114" s="39" t="s">
        <v>13</v>
      </c>
      <c r="I114" s="39" t="s">
        <v>39</v>
      </c>
      <c r="J114" s="41" t="s">
        <v>58</v>
      </c>
      <c r="K114" s="42">
        <v>15</v>
      </c>
      <c r="L114" s="42">
        <v>16</v>
      </c>
      <c r="M114" s="42">
        <v>16</v>
      </c>
      <c r="N114" s="18"/>
      <c r="O114" s="18"/>
    </row>
    <row r="115" spans="1:15" s="2" customFormat="1" ht="70.5" x14ac:dyDescent="0.35">
      <c r="A115" s="39" t="s">
        <v>214</v>
      </c>
      <c r="B115" s="39" t="s">
        <v>52</v>
      </c>
      <c r="C115" s="39" t="s">
        <v>2</v>
      </c>
      <c r="D115" s="39" t="s">
        <v>28</v>
      </c>
      <c r="E115" s="39" t="s">
        <v>57</v>
      </c>
      <c r="F115" s="39" t="s">
        <v>51</v>
      </c>
      <c r="G115" s="39" t="s">
        <v>15</v>
      </c>
      <c r="H115" s="39" t="s">
        <v>13</v>
      </c>
      <c r="I115" s="39" t="s">
        <v>39</v>
      </c>
      <c r="J115" s="41" t="s">
        <v>58</v>
      </c>
      <c r="K115" s="42">
        <v>55</v>
      </c>
      <c r="L115" s="42">
        <v>20</v>
      </c>
      <c r="M115" s="42">
        <v>20</v>
      </c>
      <c r="N115" s="18"/>
      <c r="O115" s="18"/>
    </row>
    <row r="116" spans="1:15" s="2" customFormat="1" ht="70.5" x14ac:dyDescent="0.35">
      <c r="A116" s="39" t="s">
        <v>215</v>
      </c>
      <c r="B116" s="39" t="s">
        <v>79</v>
      </c>
      <c r="C116" s="39" t="s">
        <v>2</v>
      </c>
      <c r="D116" s="39" t="s">
        <v>28</v>
      </c>
      <c r="E116" s="39" t="s">
        <v>57</v>
      </c>
      <c r="F116" s="39" t="s">
        <v>51</v>
      </c>
      <c r="G116" s="39" t="s">
        <v>15</v>
      </c>
      <c r="H116" s="39" t="s">
        <v>13</v>
      </c>
      <c r="I116" s="39" t="s">
        <v>39</v>
      </c>
      <c r="J116" s="41" t="s">
        <v>58</v>
      </c>
      <c r="K116" s="42">
        <f>1079.6+40+125.1</f>
        <v>1244.6999999999998</v>
      </c>
      <c r="L116" s="42">
        <v>1005.6</v>
      </c>
      <c r="M116" s="42">
        <v>1005.6</v>
      </c>
      <c r="N116" s="18"/>
      <c r="O116" s="18"/>
    </row>
    <row r="117" spans="1:15" s="2" customFormat="1" ht="35.25" x14ac:dyDescent="0.35">
      <c r="A117" s="39" t="s">
        <v>216</v>
      </c>
      <c r="B117" s="39" t="s">
        <v>1</v>
      </c>
      <c r="C117" s="39" t="s">
        <v>2</v>
      </c>
      <c r="D117" s="39" t="s">
        <v>184</v>
      </c>
      <c r="E117" s="39" t="s">
        <v>3</v>
      </c>
      <c r="F117" s="39" t="s">
        <v>1</v>
      </c>
      <c r="G117" s="39" t="s">
        <v>3</v>
      </c>
      <c r="H117" s="39" t="s">
        <v>13</v>
      </c>
      <c r="I117" s="39" t="s">
        <v>1</v>
      </c>
      <c r="J117" s="52" t="s">
        <v>304</v>
      </c>
      <c r="K117" s="42">
        <f>K118</f>
        <v>239.4</v>
      </c>
      <c r="L117" s="42">
        <f t="shared" ref="L117:M117" si="31">L118</f>
        <v>0</v>
      </c>
      <c r="M117" s="42">
        <f t="shared" si="31"/>
        <v>0</v>
      </c>
      <c r="N117" s="18"/>
      <c r="O117" s="18"/>
    </row>
    <row r="118" spans="1:15" s="2" customFormat="1" ht="35.25" x14ac:dyDescent="0.35">
      <c r="A118" s="39" t="s">
        <v>217</v>
      </c>
      <c r="B118" s="39" t="s">
        <v>1</v>
      </c>
      <c r="C118" s="39" t="s">
        <v>2</v>
      </c>
      <c r="D118" s="39" t="s">
        <v>184</v>
      </c>
      <c r="E118" s="39" t="s">
        <v>15</v>
      </c>
      <c r="F118" s="39" t="s">
        <v>51</v>
      </c>
      <c r="G118" s="39" t="s">
        <v>15</v>
      </c>
      <c r="H118" s="39" t="s">
        <v>13</v>
      </c>
      <c r="I118" s="39" t="s">
        <v>1</v>
      </c>
      <c r="J118" s="52" t="s">
        <v>305</v>
      </c>
      <c r="K118" s="42">
        <f>K119+K120</f>
        <v>239.4</v>
      </c>
      <c r="L118" s="42">
        <f t="shared" ref="L118:M118" si="32">L119+L120</f>
        <v>0</v>
      </c>
      <c r="M118" s="42">
        <f t="shared" si="32"/>
        <v>0</v>
      </c>
      <c r="N118" s="18"/>
      <c r="O118" s="18"/>
    </row>
    <row r="119" spans="1:15" s="2" customFormat="1" ht="35.25" x14ac:dyDescent="0.35">
      <c r="A119" s="39" t="s">
        <v>185</v>
      </c>
      <c r="B119" s="39" t="s">
        <v>79</v>
      </c>
      <c r="C119" s="39" t="s">
        <v>2</v>
      </c>
      <c r="D119" s="39" t="s">
        <v>184</v>
      </c>
      <c r="E119" s="39" t="s">
        <v>15</v>
      </c>
      <c r="F119" s="39" t="s">
        <v>51</v>
      </c>
      <c r="G119" s="39" t="s">
        <v>15</v>
      </c>
      <c r="H119" s="39" t="s">
        <v>13</v>
      </c>
      <c r="I119" s="39" t="s">
        <v>1</v>
      </c>
      <c r="J119" s="52" t="s">
        <v>305</v>
      </c>
      <c r="K119" s="42">
        <v>239.4</v>
      </c>
      <c r="L119" s="42">
        <v>0</v>
      </c>
      <c r="M119" s="42">
        <v>0</v>
      </c>
      <c r="N119" s="18"/>
      <c r="O119" s="18"/>
    </row>
    <row r="120" spans="1:15" s="2" customFormat="1" ht="35.25" x14ac:dyDescent="0.35">
      <c r="A120" s="39" t="s">
        <v>68</v>
      </c>
      <c r="B120" s="39" t="s">
        <v>78</v>
      </c>
      <c r="C120" s="39" t="s">
        <v>2</v>
      </c>
      <c r="D120" s="39" t="s">
        <v>184</v>
      </c>
      <c r="E120" s="39" t="s">
        <v>15</v>
      </c>
      <c r="F120" s="39" t="s">
        <v>51</v>
      </c>
      <c r="G120" s="39" t="s">
        <v>15</v>
      </c>
      <c r="H120" s="39" t="s">
        <v>13</v>
      </c>
      <c r="I120" s="39" t="s">
        <v>1</v>
      </c>
      <c r="J120" s="53" t="s">
        <v>306</v>
      </c>
      <c r="K120" s="42">
        <v>0</v>
      </c>
      <c r="L120" s="42">
        <v>0</v>
      </c>
      <c r="M120" s="42">
        <v>0</v>
      </c>
      <c r="N120" s="18"/>
      <c r="O120" s="18"/>
    </row>
    <row r="121" spans="1:15" s="2" customFormat="1" ht="40.5" customHeight="1" x14ac:dyDescent="0.35">
      <c r="A121" s="39" t="s">
        <v>178</v>
      </c>
      <c r="B121" s="39" t="s">
        <v>1</v>
      </c>
      <c r="C121" s="39" t="s">
        <v>46</v>
      </c>
      <c r="D121" s="39" t="s">
        <v>3</v>
      </c>
      <c r="E121" s="39" t="s">
        <v>3</v>
      </c>
      <c r="F121" s="39" t="s">
        <v>1</v>
      </c>
      <c r="G121" s="39" t="s">
        <v>3</v>
      </c>
      <c r="H121" s="39" t="s">
        <v>13</v>
      </c>
      <c r="I121" s="39" t="s">
        <v>1</v>
      </c>
      <c r="J121" s="41" t="s">
        <v>47</v>
      </c>
      <c r="K121" s="42">
        <f>K122+K146+K149</f>
        <v>693735.80000000016</v>
      </c>
      <c r="L121" s="42">
        <f>L122+L146+L149</f>
        <v>563696.19999999995</v>
      </c>
      <c r="M121" s="42">
        <f>M122+M146+M149</f>
        <v>566551.10000000009</v>
      </c>
      <c r="N121" s="27"/>
      <c r="O121" s="18"/>
    </row>
    <row r="122" spans="1:15" s="2" customFormat="1" ht="85.5" customHeight="1" x14ac:dyDescent="0.35">
      <c r="A122" s="39" t="s">
        <v>179</v>
      </c>
      <c r="B122" s="39" t="s">
        <v>78</v>
      </c>
      <c r="C122" s="39" t="s">
        <v>46</v>
      </c>
      <c r="D122" s="39" t="s">
        <v>12</v>
      </c>
      <c r="E122" s="39" t="s">
        <v>3</v>
      </c>
      <c r="F122" s="39" t="s">
        <v>1</v>
      </c>
      <c r="G122" s="39" t="s">
        <v>3</v>
      </c>
      <c r="H122" s="39" t="s">
        <v>13</v>
      </c>
      <c r="I122" s="39" t="s">
        <v>1</v>
      </c>
      <c r="J122" s="41" t="s">
        <v>72</v>
      </c>
      <c r="K122" s="42">
        <f>K123+K132+K143</f>
        <v>693845.20000000007</v>
      </c>
      <c r="L122" s="42">
        <f t="shared" ref="L122:M122" si="33">L123+L132+L143</f>
        <v>563696.19999999995</v>
      </c>
      <c r="M122" s="42">
        <f t="shared" si="33"/>
        <v>566551.10000000009</v>
      </c>
      <c r="N122" s="18"/>
      <c r="O122" s="18"/>
    </row>
    <row r="123" spans="1:15" s="2" customFormat="1" ht="70.5" x14ac:dyDescent="0.35">
      <c r="A123" s="39" t="s">
        <v>260</v>
      </c>
      <c r="B123" s="39" t="s">
        <v>78</v>
      </c>
      <c r="C123" s="39" t="s">
        <v>46</v>
      </c>
      <c r="D123" s="39" t="s">
        <v>12</v>
      </c>
      <c r="E123" s="39" t="s">
        <v>132</v>
      </c>
      <c r="F123" s="39" t="s">
        <v>1</v>
      </c>
      <c r="G123" s="39" t="s">
        <v>3</v>
      </c>
      <c r="H123" s="39" t="s">
        <v>13</v>
      </c>
      <c r="I123" s="39" t="s">
        <v>1</v>
      </c>
      <c r="J123" s="41" t="s">
        <v>183</v>
      </c>
      <c r="K123" s="42">
        <f>K130+K128+K126+K124</f>
        <v>328197.5</v>
      </c>
      <c r="L123" s="42">
        <f t="shared" ref="L123:M123" si="34">L130+L128+L126</f>
        <v>200813.3</v>
      </c>
      <c r="M123" s="42">
        <f t="shared" si="34"/>
        <v>200915.3</v>
      </c>
      <c r="N123" s="18"/>
      <c r="O123" s="18"/>
    </row>
    <row r="124" spans="1:15" s="2" customFormat="1" ht="211.5" x14ac:dyDescent="0.35">
      <c r="A124" s="39" t="s">
        <v>261</v>
      </c>
      <c r="B124" s="39" t="s">
        <v>78</v>
      </c>
      <c r="C124" s="39" t="s">
        <v>46</v>
      </c>
      <c r="D124" s="39" t="s">
        <v>12</v>
      </c>
      <c r="E124" s="39" t="s">
        <v>56</v>
      </c>
      <c r="F124" s="39" t="s">
        <v>316</v>
      </c>
      <c r="G124" s="39" t="s">
        <v>15</v>
      </c>
      <c r="H124" s="39" t="s">
        <v>13</v>
      </c>
      <c r="I124" s="39" t="s">
        <v>48</v>
      </c>
      <c r="J124" s="41" t="s">
        <v>315</v>
      </c>
      <c r="K124" s="42">
        <f>K125</f>
        <v>4442.6000000000004</v>
      </c>
      <c r="L124" s="42">
        <f t="shared" ref="L124:M124" si="35">L125</f>
        <v>0</v>
      </c>
      <c r="M124" s="42">
        <f t="shared" si="35"/>
        <v>0</v>
      </c>
      <c r="N124" s="18"/>
      <c r="O124" s="18"/>
    </row>
    <row r="125" spans="1:15" s="2" customFormat="1" ht="221.25" customHeight="1" x14ac:dyDescent="0.35">
      <c r="A125" s="39" t="s">
        <v>266</v>
      </c>
      <c r="B125" s="39" t="s">
        <v>78</v>
      </c>
      <c r="C125" s="39" t="s">
        <v>46</v>
      </c>
      <c r="D125" s="39" t="s">
        <v>12</v>
      </c>
      <c r="E125" s="39" t="s">
        <v>56</v>
      </c>
      <c r="F125" s="39" t="s">
        <v>316</v>
      </c>
      <c r="G125" s="39" t="s">
        <v>15</v>
      </c>
      <c r="H125" s="39" t="s">
        <v>13</v>
      </c>
      <c r="I125" s="39" t="s">
        <v>48</v>
      </c>
      <c r="J125" s="41" t="s">
        <v>315</v>
      </c>
      <c r="K125" s="42">
        <v>4442.6000000000004</v>
      </c>
      <c r="L125" s="42">
        <v>0</v>
      </c>
      <c r="M125" s="42">
        <v>0</v>
      </c>
      <c r="N125" s="18"/>
      <c r="O125" s="18"/>
    </row>
    <row r="126" spans="1:15" s="2" customFormat="1" ht="57" customHeight="1" x14ac:dyDescent="0.35">
      <c r="A126" s="39" t="s">
        <v>267</v>
      </c>
      <c r="B126" s="39" t="s">
        <v>78</v>
      </c>
      <c r="C126" s="39" t="s">
        <v>46</v>
      </c>
      <c r="D126" s="39" t="s">
        <v>12</v>
      </c>
      <c r="E126" s="39" t="s">
        <v>56</v>
      </c>
      <c r="F126" s="39" t="s">
        <v>285</v>
      </c>
      <c r="G126" s="39" t="s">
        <v>3</v>
      </c>
      <c r="H126" s="39" t="s">
        <v>13</v>
      </c>
      <c r="I126" s="39" t="s">
        <v>48</v>
      </c>
      <c r="J126" s="41" t="s">
        <v>287</v>
      </c>
      <c r="K126" s="42">
        <f>K127</f>
        <v>131.4</v>
      </c>
      <c r="L126" s="42">
        <f t="shared" ref="L126:M126" si="36">L127</f>
        <v>131.4</v>
      </c>
      <c r="M126" s="42">
        <f t="shared" si="36"/>
        <v>131.4</v>
      </c>
      <c r="N126" s="18"/>
      <c r="O126" s="18"/>
    </row>
    <row r="127" spans="1:15" s="2" customFormat="1" ht="57" customHeight="1" x14ac:dyDescent="0.35">
      <c r="A127" s="39" t="s">
        <v>284</v>
      </c>
      <c r="B127" s="39" t="s">
        <v>78</v>
      </c>
      <c r="C127" s="39" t="s">
        <v>46</v>
      </c>
      <c r="D127" s="39" t="s">
        <v>12</v>
      </c>
      <c r="E127" s="39" t="s">
        <v>56</v>
      </c>
      <c r="F127" s="39" t="s">
        <v>285</v>
      </c>
      <c r="G127" s="39" t="s">
        <v>15</v>
      </c>
      <c r="H127" s="39" t="s">
        <v>13</v>
      </c>
      <c r="I127" s="39" t="s">
        <v>48</v>
      </c>
      <c r="J127" s="41" t="s">
        <v>286</v>
      </c>
      <c r="K127" s="42">
        <v>131.4</v>
      </c>
      <c r="L127" s="42">
        <v>131.4</v>
      </c>
      <c r="M127" s="42">
        <v>131.4</v>
      </c>
      <c r="N127" s="18"/>
      <c r="O127" s="18"/>
    </row>
    <row r="128" spans="1:15" s="2" customFormat="1" ht="115.5" customHeight="1" x14ac:dyDescent="0.35">
      <c r="A128" s="39" t="s">
        <v>307</v>
      </c>
      <c r="B128" s="39" t="s">
        <v>78</v>
      </c>
      <c r="C128" s="39" t="s">
        <v>46</v>
      </c>
      <c r="D128" s="39" t="s">
        <v>12</v>
      </c>
      <c r="E128" s="39" t="s">
        <v>56</v>
      </c>
      <c r="F128" s="39" t="s">
        <v>257</v>
      </c>
      <c r="G128" s="39" t="s">
        <v>3</v>
      </c>
      <c r="H128" s="39" t="s">
        <v>13</v>
      </c>
      <c r="I128" s="39" t="s">
        <v>48</v>
      </c>
      <c r="J128" s="41" t="s">
        <v>259</v>
      </c>
      <c r="K128" s="42">
        <f>K129</f>
        <v>5327.6</v>
      </c>
      <c r="L128" s="42">
        <f t="shared" ref="L128:M128" si="37">L129</f>
        <v>0</v>
      </c>
      <c r="M128" s="42">
        <f t="shared" si="37"/>
        <v>0</v>
      </c>
      <c r="N128" s="18"/>
      <c r="O128" s="18"/>
    </row>
    <row r="129" spans="1:16" s="2" customFormat="1" ht="211.5" x14ac:dyDescent="0.35">
      <c r="A129" s="39" t="s">
        <v>308</v>
      </c>
      <c r="B129" s="39" t="s">
        <v>78</v>
      </c>
      <c r="C129" s="39" t="s">
        <v>46</v>
      </c>
      <c r="D129" s="39" t="s">
        <v>12</v>
      </c>
      <c r="E129" s="39" t="s">
        <v>56</v>
      </c>
      <c r="F129" s="39" t="s">
        <v>257</v>
      </c>
      <c r="G129" s="39" t="s">
        <v>15</v>
      </c>
      <c r="H129" s="39" t="s">
        <v>13</v>
      </c>
      <c r="I129" s="39" t="s">
        <v>48</v>
      </c>
      <c r="J129" s="41" t="s">
        <v>258</v>
      </c>
      <c r="K129" s="42">
        <v>5327.6</v>
      </c>
      <c r="L129" s="42">
        <v>0</v>
      </c>
      <c r="M129" s="42">
        <v>0</v>
      </c>
      <c r="N129" s="18"/>
      <c r="O129" s="18"/>
    </row>
    <row r="130" spans="1:16" s="2" customFormat="1" ht="35.25" x14ac:dyDescent="0.35">
      <c r="A130" s="39" t="s">
        <v>7</v>
      </c>
      <c r="B130" s="39" t="s">
        <v>78</v>
      </c>
      <c r="C130" s="39" t="s">
        <v>46</v>
      </c>
      <c r="D130" s="39" t="s">
        <v>12</v>
      </c>
      <c r="E130" s="39" t="s">
        <v>137</v>
      </c>
      <c r="F130" s="39" t="s">
        <v>60</v>
      </c>
      <c r="G130" s="39" t="s">
        <v>3</v>
      </c>
      <c r="H130" s="39" t="s">
        <v>13</v>
      </c>
      <c r="I130" s="39" t="s">
        <v>1</v>
      </c>
      <c r="J130" s="41" t="s">
        <v>80</v>
      </c>
      <c r="K130" s="42">
        <f>K131</f>
        <v>318295.90000000002</v>
      </c>
      <c r="L130" s="42">
        <f t="shared" ref="L130:M130" si="38">L131</f>
        <v>200681.9</v>
      </c>
      <c r="M130" s="42">
        <f t="shared" si="38"/>
        <v>200783.9</v>
      </c>
      <c r="N130" s="18"/>
      <c r="O130" s="18"/>
    </row>
    <row r="131" spans="1:16" s="2" customFormat="1" ht="35.25" x14ac:dyDescent="0.35">
      <c r="A131" s="39" t="s">
        <v>288</v>
      </c>
      <c r="B131" s="39" t="s">
        <v>78</v>
      </c>
      <c r="C131" s="39" t="s">
        <v>46</v>
      </c>
      <c r="D131" s="39" t="s">
        <v>12</v>
      </c>
      <c r="E131" s="39" t="s">
        <v>137</v>
      </c>
      <c r="F131" s="39" t="s">
        <v>60</v>
      </c>
      <c r="G131" s="39" t="s">
        <v>15</v>
      </c>
      <c r="H131" s="39" t="s">
        <v>13</v>
      </c>
      <c r="I131" s="39" t="s">
        <v>48</v>
      </c>
      <c r="J131" s="41" t="s">
        <v>224</v>
      </c>
      <c r="K131" s="42">
        <v>318295.90000000002</v>
      </c>
      <c r="L131" s="42">
        <v>200681.9</v>
      </c>
      <c r="M131" s="42">
        <v>200783.9</v>
      </c>
      <c r="N131" s="18"/>
      <c r="O131" s="18"/>
    </row>
    <row r="132" spans="1:16" s="2" customFormat="1" ht="35.25" x14ac:dyDescent="0.35">
      <c r="A132" s="39" t="s">
        <v>291</v>
      </c>
      <c r="B132" s="39" t="s">
        <v>78</v>
      </c>
      <c r="C132" s="39" t="s">
        <v>46</v>
      </c>
      <c r="D132" s="39" t="s">
        <v>12</v>
      </c>
      <c r="E132" s="39" t="s">
        <v>117</v>
      </c>
      <c r="F132" s="39" t="s">
        <v>1</v>
      </c>
      <c r="G132" s="39" t="s">
        <v>3</v>
      </c>
      <c r="H132" s="39" t="s">
        <v>13</v>
      </c>
      <c r="I132" s="39" t="s">
        <v>48</v>
      </c>
      <c r="J132" s="41" t="s">
        <v>225</v>
      </c>
      <c r="K132" s="42">
        <f t="shared" ref="K132:M132" si="39">K133+K135+K137+K139+K141</f>
        <v>365597.70000000007</v>
      </c>
      <c r="L132" s="42">
        <f t="shared" si="39"/>
        <v>362882.89999999997</v>
      </c>
      <c r="M132" s="42">
        <f t="shared" si="39"/>
        <v>365635.80000000005</v>
      </c>
      <c r="N132" s="18"/>
      <c r="O132" s="18"/>
    </row>
    <row r="133" spans="1:16" s="2" customFormat="1" ht="70.5" x14ac:dyDescent="0.35">
      <c r="A133" s="39" t="s">
        <v>292</v>
      </c>
      <c r="B133" s="39" t="s">
        <v>78</v>
      </c>
      <c r="C133" s="39" t="s">
        <v>46</v>
      </c>
      <c r="D133" s="39" t="s">
        <v>12</v>
      </c>
      <c r="E133" s="39" t="s">
        <v>117</v>
      </c>
      <c r="F133" s="39" t="s">
        <v>59</v>
      </c>
      <c r="G133" s="39" t="s">
        <v>3</v>
      </c>
      <c r="H133" s="39" t="s">
        <v>13</v>
      </c>
      <c r="I133" s="39" t="s">
        <v>48</v>
      </c>
      <c r="J133" s="41" t="s">
        <v>69</v>
      </c>
      <c r="K133" s="42">
        <f>K134</f>
        <v>357706.5</v>
      </c>
      <c r="L133" s="42">
        <f t="shared" ref="L133:M133" si="40">L134</f>
        <v>360568.8</v>
      </c>
      <c r="M133" s="42">
        <f t="shared" si="40"/>
        <v>360576.6</v>
      </c>
      <c r="N133" s="19"/>
      <c r="O133" s="19"/>
      <c r="P133" s="3"/>
    </row>
    <row r="134" spans="1:16" s="2" customFormat="1" ht="70.5" x14ac:dyDescent="0.35">
      <c r="A134" s="39" t="s">
        <v>293</v>
      </c>
      <c r="B134" s="39" t="s">
        <v>78</v>
      </c>
      <c r="C134" s="39" t="s">
        <v>46</v>
      </c>
      <c r="D134" s="39" t="s">
        <v>12</v>
      </c>
      <c r="E134" s="39" t="s">
        <v>117</v>
      </c>
      <c r="F134" s="39" t="s">
        <v>59</v>
      </c>
      <c r="G134" s="39" t="s">
        <v>15</v>
      </c>
      <c r="H134" s="39" t="s">
        <v>13</v>
      </c>
      <c r="I134" s="39" t="s">
        <v>48</v>
      </c>
      <c r="J134" s="41" t="s">
        <v>61</v>
      </c>
      <c r="K134" s="42">
        <v>357706.5</v>
      </c>
      <c r="L134" s="40">
        <v>360568.8</v>
      </c>
      <c r="M134" s="40">
        <v>360576.6</v>
      </c>
      <c r="N134" s="19"/>
      <c r="O134" s="19"/>
      <c r="P134" s="3"/>
    </row>
    <row r="135" spans="1:16" s="2" customFormat="1" ht="141" x14ac:dyDescent="0.35">
      <c r="A135" s="39" t="s">
        <v>297</v>
      </c>
      <c r="B135" s="39" t="s">
        <v>78</v>
      </c>
      <c r="C135" s="39" t="s">
        <v>46</v>
      </c>
      <c r="D135" s="39" t="s">
        <v>12</v>
      </c>
      <c r="E135" s="39" t="s">
        <v>117</v>
      </c>
      <c r="F135" s="39" t="s">
        <v>124</v>
      </c>
      <c r="G135" s="39" t="s">
        <v>3</v>
      </c>
      <c r="H135" s="39" t="s">
        <v>13</v>
      </c>
      <c r="I135" s="39" t="s">
        <v>48</v>
      </c>
      <c r="J135" s="41" t="s">
        <v>125</v>
      </c>
      <c r="K135" s="42">
        <f>K136</f>
        <v>1854.2</v>
      </c>
      <c r="L135" s="40">
        <f>L136</f>
        <v>1854.2</v>
      </c>
      <c r="M135" s="40">
        <f>M136</f>
        <v>1854.2</v>
      </c>
      <c r="N135" s="19"/>
      <c r="O135" s="19"/>
      <c r="P135" s="3"/>
    </row>
    <row r="136" spans="1:16" s="2" customFormat="1" ht="211.5" x14ac:dyDescent="0.35">
      <c r="A136" s="39" t="s">
        <v>298</v>
      </c>
      <c r="B136" s="39" t="s">
        <v>78</v>
      </c>
      <c r="C136" s="39" t="s">
        <v>46</v>
      </c>
      <c r="D136" s="39" t="s">
        <v>12</v>
      </c>
      <c r="E136" s="39" t="s">
        <v>117</v>
      </c>
      <c r="F136" s="39" t="s">
        <v>124</v>
      </c>
      <c r="G136" s="39" t="s">
        <v>15</v>
      </c>
      <c r="H136" s="39" t="s">
        <v>13</v>
      </c>
      <c r="I136" s="39" t="s">
        <v>48</v>
      </c>
      <c r="J136" s="41" t="s">
        <v>190</v>
      </c>
      <c r="K136" s="42">
        <v>1854.2</v>
      </c>
      <c r="L136" s="42">
        <v>1854.2</v>
      </c>
      <c r="M136" s="42">
        <v>1854.2</v>
      </c>
      <c r="N136" s="19"/>
      <c r="O136" s="19"/>
      <c r="P136" s="3"/>
    </row>
    <row r="137" spans="1:16" s="2" customFormat="1" ht="141" x14ac:dyDescent="0.35">
      <c r="A137" s="39" t="s">
        <v>309</v>
      </c>
      <c r="B137" s="39" t="s">
        <v>78</v>
      </c>
      <c r="C137" s="39" t="s">
        <v>46</v>
      </c>
      <c r="D137" s="39" t="s">
        <v>12</v>
      </c>
      <c r="E137" s="39" t="s">
        <v>118</v>
      </c>
      <c r="F137" s="39" t="s">
        <v>191</v>
      </c>
      <c r="G137" s="39" t="s">
        <v>3</v>
      </c>
      <c r="H137" s="39" t="s">
        <v>13</v>
      </c>
      <c r="I137" s="39" t="s">
        <v>48</v>
      </c>
      <c r="J137" s="41" t="s">
        <v>193</v>
      </c>
      <c r="K137" s="42">
        <f>K138</f>
        <v>5456.7</v>
      </c>
      <c r="L137" s="42">
        <f t="shared" ref="L137:M137" si="41">L138</f>
        <v>0</v>
      </c>
      <c r="M137" s="42">
        <f t="shared" si="41"/>
        <v>2728.4</v>
      </c>
      <c r="N137" s="19"/>
      <c r="O137" s="19"/>
      <c r="P137" s="3"/>
    </row>
    <row r="138" spans="1:16" s="2" customFormat="1" ht="141" x14ac:dyDescent="0.35">
      <c r="A138" s="39" t="s">
        <v>186</v>
      </c>
      <c r="B138" s="39" t="s">
        <v>78</v>
      </c>
      <c r="C138" s="39" t="s">
        <v>46</v>
      </c>
      <c r="D138" s="39" t="s">
        <v>12</v>
      </c>
      <c r="E138" s="39" t="s">
        <v>117</v>
      </c>
      <c r="F138" s="39" t="s">
        <v>191</v>
      </c>
      <c r="G138" s="39" t="s">
        <v>15</v>
      </c>
      <c r="H138" s="39" t="s">
        <v>13</v>
      </c>
      <c r="I138" s="39" t="s">
        <v>48</v>
      </c>
      <c r="J138" s="41" t="s">
        <v>192</v>
      </c>
      <c r="K138" s="42">
        <v>5456.7</v>
      </c>
      <c r="L138" s="42">
        <v>0</v>
      </c>
      <c r="M138" s="42">
        <v>2728.4</v>
      </c>
      <c r="N138" s="19"/>
      <c r="O138" s="19"/>
      <c r="P138" s="3"/>
    </row>
    <row r="139" spans="1:16" s="2" customFormat="1" ht="78.75" customHeight="1" x14ac:dyDescent="0.35">
      <c r="A139" s="39" t="s">
        <v>310</v>
      </c>
      <c r="B139" s="39" t="s">
        <v>78</v>
      </c>
      <c r="C139" s="39" t="s">
        <v>46</v>
      </c>
      <c r="D139" s="39" t="s">
        <v>12</v>
      </c>
      <c r="E139" s="39" t="s">
        <v>117</v>
      </c>
      <c r="F139" s="39" t="s">
        <v>186</v>
      </c>
      <c r="G139" s="39" t="s">
        <v>3</v>
      </c>
      <c r="H139" s="39" t="s">
        <v>13</v>
      </c>
      <c r="I139" s="39" t="s">
        <v>48</v>
      </c>
      <c r="J139" s="41" t="s">
        <v>194</v>
      </c>
      <c r="K139" s="42">
        <f>K140</f>
        <v>494.9</v>
      </c>
      <c r="L139" s="42">
        <f t="shared" ref="L139:M139" si="42">L140</f>
        <v>458.1</v>
      </c>
      <c r="M139" s="42">
        <f t="shared" si="42"/>
        <v>473.7</v>
      </c>
      <c r="N139" s="19"/>
      <c r="O139" s="19"/>
      <c r="P139" s="3"/>
    </row>
    <row r="140" spans="1:16" s="2" customFormat="1" ht="105.75" x14ac:dyDescent="0.35">
      <c r="A140" s="39" t="s">
        <v>31</v>
      </c>
      <c r="B140" s="39" t="s">
        <v>78</v>
      </c>
      <c r="C140" s="39" t="s">
        <v>46</v>
      </c>
      <c r="D140" s="39" t="s">
        <v>12</v>
      </c>
      <c r="E140" s="39" t="s">
        <v>118</v>
      </c>
      <c r="F140" s="39" t="s">
        <v>186</v>
      </c>
      <c r="G140" s="39" t="s">
        <v>15</v>
      </c>
      <c r="H140" s="39" t="s">
        <v>13</v>
      </c>
      <c r="I140" s="39" t="s">
        <v>48</v>
      </c>
      <c r="J140" s="41" t="s">
        <v>195</v>
      </c>
      <c r="K140" s="42">
        <f>453.5+41.4</f>
        <v>494.9</v>
      </c>
      <c r="L140" s="40">
        <v>458.1</v>
      </c>
      <c r="M140" s="40">
        <v>473.7</v>
      </c>
      <c r="N140" s="19"/>
      <c r="O140" s="19"/>
      <c r="P140" s="3"/>
    </row>
    <row r="141" spans="1:16" s="2" customFormat="1" ht="176.25" x14ac:dyDescent="0.35">
      <c r="A141" s="39" t="s">
        <v>311</v>
      </c>
      <c r="B141" s="39" t="s">
        <v>78</v>
      </c>
      <c r="C141" s="39" t="s">
        <v>46</v>
      </c>
      <c r="D141" s="39" t="s">
        <v>12</v>
      </c>
      <c r="E141" s="39" t="s">
        <v>117</v>
      </c>
      <c r="F141" s="39" t="s">
        <v>31</v>
      </c>
      <c r="G141" s="39" t="s">
        <v>15</v>
      </c>
      <c r="H141" s="39" t="s">
        <v>13</v>
      </c>
      <c r="I141" s="39" t="s">
        <v>48</v>
      </c>
      <c r="J141" s="41" t="s">
        <v>255</v>
      </c>
      <c r="K141" s="42">
        <f>K142</f>
        <v>85.4</v>
      </c>
      <c r="L141" s="42">
        <f t="shared" ref="L141:M141" si="43">L142</f>
        <v>1.8</v>
      </c>
      <c r="M141" s="42">
        <f t="shared" si="43"/>
        <v>2.9</v>
      </c>
      <c r="N141" s="19"/>
      <c r="O141" s="19"/>
      <c r="P141" s="3"/>
    </row>
    <row r="142" spans="1:16" s="2" customFormat="1" ht="176.25" x14ac:dyDescent="0.35">
      <c r="A142" s="39" t="s">
        <v>312</v>
      </c>
      <c r="B142" s="39" t="s">
        <v>78</v>
      </c>
      <c r="C142" s="39" t="s">
        <v>46</v>
      </c>
      <c r="D142" s="39" t="s">
        <v>12</v>
      </c>
      <c r="E142" s="39" t="s">
        <v>118</v>
      </c>
      <c r="F142" s="39" t="s">
        <v>31</v>
      </c>
      <c r="G142" s="39" t="s">
        <v>15</v>
      </c>
      <c r="H142" s="39" t="s">
        <v>13</v>
      </c>
      <c r="I142" s="39" t="s">
        <v>48</v>
      </c>
      <c r="J142" s="41" t="s">
        <v>255</v>
      </c>
      <c r="K142" s="42">
        <v>85.4</v>
      </c>
      <c r="L142" s="40">
        <v>1.8</v>
      </c>
      <c r="M142" s="40">
        <v>2.9</v>
      </c>
      <c r="N142" s="19"/>
      <c r="O142" s="19"/>
      <c r="P142" s="3"/>
    </row>
    <row r="143" spans="1:16" s="2" customFormat="1" ht="51.75" customHeight="1" x14ac:dyDescent="0.35">
      <c r="A143" s="39" t="s">
        <v>321</v>
      </c>
      <c r="B143" s="39" t="s">
        <v>78</v>
      </c>
      <c r="C143" s="39" t="s">
        <v>46</v>
      </c>
      <c r="D143" s="39" t="s">
        <v>12</v>
      </c>
      <c r="E143" s="39" t="s">
        <v>144</v>
      </c>
      <c r="F143" s="39" t="s">
        <v>1</v>
      </c>
      <c r="G143" s="39" t="s">
        <v>3</v>
      </c>
      <c r="H143" s="39" t="s">
        <v>13</v>
      </c>
      <c r="I143" s="39" t="s">
        <v>48</v>
      </c>
      <c r="J143" s="41" t="s">
        <v>318</v>
      </c>
      <c r="K143" s="42">
        <f>K144</f>
        <v>50</v>
      </c>
      <c r="L143" s="42">
        <f t="shared" ref="L143:M144" si="44">L144</f>
        <v>0</v>
      </c>
      <c r="M143" s="42">
        <f t="shared" si="44"/>
        <v>0</v>
      </c>
      <c r="N143" s="19"/>
      <c r="O143" s="19"/>
      <c r="P143" s="3"/>
    </row>
    <row r="144" spans="1:16" s="2" customFormat="1" ht="70.5" x14ac:dyDescent="0.35">
      <c r="A144" s="39" t="s">
        <v>322</v>
      </c>
      <c r="B144" s="39" t="s">
        <v>78</v>
      </c>
      <c r="C144" s="39" t="s">
        <v>46</v>
      </c>
      <c r="D144" s="39" t="s">
        <v>12</v>
      </c>
      <c r="E144" s="39" t="s">
        <v>150</v>
      </c>
      <c r="F144" s="39" t="s">
        <v>60</v>
      </c>
      <c r="G144" s="39" t="s">
        <v>15</v>
      </c>
      <c r="H144" s="39" t="s">
        <v>13</v>
      </c>
      <c r="I144" s="39" t="s">
        <v>48</v>
      </c>
      <c r="J144" s="41" t="s">
        <v>319</v>
      </c>
      <c r="K144" s="42">
        <f>K145</f>
        <v>50</v>
      </c>
      <c r="L144" s="42">
        <f t="shared" si="44"/>
        <v>0</v>
      </c>
      <c r="M144" s="42">
        <f t="shared" si="44"/>
        <v>0</v>
      </c>
      <c r="N144" s="19"/>
      <c r="O144" s="19"/>
      <c r="P144" s="3"/>
    </row>
    <row r="145" spans="1:16" s="2" customFormat="1" ht="183.75" customHeight="1" x14ac:dyDescent="0.35">
      <c r="A145" s="39" t="s">
        <v>323</v>
      </c>
      <c r="B145" s="39" t="s">
        <v>78</v>
      </c>
      <c r="C145" s="39" t="s">
        <v>46</v>
      </c>
      <c r="D145" s="39" t="s">
        <v>12</v>
      </c>
      <c r="E145" s="39" t="s">
        <v>150</v>
      </c>
      <c r="F145" s="39" t="s">
        <v>60</v>
      </c>
      <c r="G145" s="39" t="s">
        <v>15</v>
      </c>
      <c r="H145" s="39" t="s">
        <v>320</v>
      </c>
      <c r="I145" s="39" t="s">
        <v>48</v>
      </c>
      <c r="J145" s="41" t="s">
        <v>317</v>
      </c>
      <c r="K145" s="42">
        <v>50</v>
      </c>
      <c r="L145" s="40">
        <v>0</v>
      </c>
      <c r="M145" s="40">
        <v>0</v>
      </c>
      <c r="N145" s="19"/>
      <c r="O145" s="19"/>
      <c r="P145" s="3"/>
    </row>
    <row r="146" spans="1:16" s="2" customFormat="1" ht="43.5" customHeight="1" x14ac:dyDescent="0.35">
      <c r="A146" s="39" t="s">
        <v>324</v>
      </c>
      <c r="B146" s="39" t="s">
        <v>78</v>
      </c>
      <c r="C146" s="39" t="s">
        <v>46</v>
      </c>
      <c r="D146" s="39" t="s">
        <v>40</v>
      </c>
      <c r="E146" s="39" t="s">
        <v>3</v>
      </c>
      <c r="F146" s="39" t="s">
        <v>1</v>
      </c>
      <c r="G146" s="39" t="s">
        <v>3</v>
      </c>
      <c r="H146" s="39" t="s">
        <v>13</v>
      </c>
      <c r="I146" s="39" t="s">
        <v>1</v>
      </c>
      <c r="J146" s="41" t="s">
        <v>265</v>
      </c>
      <c r="K146" s="42">
        <f>K147</f>
        <v>239.29999999999998</v>
      </c>
      <c r="L146" s="42">
        <f t="shared" ref="L146:M146" si="45">L147</f>
        <v>0</v>
      </c>
      <c r="M146" s="42">
        <f t="shared" si="45"/>
        <v>0</v>
      </c>
      <c r="N146" s="19"/>
      <c r="O146" s="19"/>
      <c r="P146" s="3"/>
    </row>
    <row r="147" spans="1:16" s="2" customFormat="1" ht="35.25" x14ac:dyDescent="0.35">
      <c r="A147" s="39" t="s">
        <v>325</v>
      </c>
      <c r="B147" s="39" t="s">
        <v>78</v>
      </c>
      <c r="C147" s="39" t="s">
        <v>46</v>
      </c>
      <c r="D147" s="39" t="s">
        <v>40</v>
      </c>
      <c r="E147" s="39" t="s">
        <v>15</v>
      </c>
      <c r="F147" s="39" t="s">
        <v>32</v>
      </c>
      <c r="G147" s="39" t="s">
        <v>15</v>
      </c>
      <c r="H147" s="39" t="s">
        <v>13</v>
      </c>
      <c r="I147" s="39" t="s">
        <v>263</v>
      </c>
      <c r="J147" s="41" t="s">
        <v>264</v>
      </c>
      <c r="K147" s="42">
        <f>K148</f>
        <v>239.29999999999998</v>
      </c>
      <c r="L147" s="42">
        <f>L151</f>
        <v>0</v>
      </c>
      <c r="M147" s="42">
        <f>M151</f>
        <v>0</v>
      </c>
      <c r="N147" s="19"/>
      <c r="O147" s="19"/>
      <c r="P147" s="3"/>
    </row>
    <row r="148" spans="1:16" s="2" customFormat="1" ht="105.75" x14ac:dyDescent="0.35">
      <c r="A148" s="39" t="s">
        <v>326</v>
      </c>
      <c r="B148" s="39" t="s">
        <v>78</v>
      </c>
      <c r="C148" s="39" t="s">
        <v>46</v>
      </c>
      <c r="D148" s="39" t="s">
        <v>40</v>
      </c>
      <c r="E148" s="39" t="s">
        <v>15</v>
      </c>
      <c r="F148" s="39" t="s">
        <v>32</v>
      </c>
      <c r="G148" s="39" t="s">
        <v>15</v>
      </c>
      <c r="H148" s="39" t="s">
        <v>262</v>
      </c>
      <c r="I148" s="39" t="s">
        <v>263</v>
      </c>
      <c r="J148" s="41" t="s">
        <v>273</v>
      </c>
      <c r="K148" s="42">
        <f>236.1+3.2</f>
        <v>239.29999999999998</v>
      </c>
      <c r="L148" s="40">
        <v>0</v>
      </c>
      <c r="M148" s="40">
        <v>0</v>
      </c>
      <c r="N148" s="19"/>
      <c r="O148" s="19"/>
      <c r="P148" s="3"/>
    </row>
    <row r="149" spans="1:16" s="2" customFormat="1" ht="119.25" customHeight="1" x14ac:dyDescent="0.35">
      <c r="A149" s="39" t="s">
        <v>327</v>
      </c>
      <c r="B149" s="39" t="s">
        <v>1</v>
      </c>
      <c r="C149" s="39" t="s">
        <v>46</v>
      </c>
      <c r="D149" s="39" t="s">
        <v>45</v>
      </c>
      <c r="E149" s="39" t="s">
        <v>3</v>
      </c>
      <c r="F149" s="39" t="s">
        <v>1</v>
      </c>
      <c r="G149" s="39" t="s">
        <v>3</v>
      </c>
      <c r="H149" s="39" t="s">
        <v>13</v>
      </c>
      <c r="I149" s="39" t="s">
        <v>1</v>
      </c>
      <c r="J149" s="50" t="s">
        <v>281</v>
      </c>
      <c r="K149" s="42">
        <f>K150</f>
        <v>-348.7</v>
      </c>
      <c r="L149" s="42">
        <f t="shared" ref="L149:M150" si="46">L150</f>
        <v>0</v>
      </c>
      <c r="M149" s="42">
        <f t="shared" si="46"/>
        <v>0</v>
      </c>
      <c r="N149" s="19"/>
      <c r="O149" s="19"/>
      <c r="P149" s="3"/>
    </row>
    <row r="150" spans="1:16" s="2" customFormat="1" ht="105.75" x14ac:dyDescent="0.35">
      <c r="A150" s="39" t="s">
        <v>42</v>
      </c>
      <c r="B150" s="39" t="s">
        <v>1</v>
      </c>
      <c r="C150" s="39" t="s">
        <v>46</v>
      </c>
      <c r="D150" s="39" t="s">
        <v>45</v>
      </c>
      <c r="E150" s="39" t="s">
        <v>3</v>
      </c>
      <c r="F150" s="39" t="s">
        <v>1</v>
      </c>
      <c r="G150" s="39" t="s">
        <v>15</v>
      </c>
      <c r="H150" s="39" t="s">
        <v>13</v>
      </c>
      <c r="I150" s="39" t="s">
        <v>1</v>
      </c>
      <c r="J150" s="50" t="s">
        <v>282</v>
      </c>
      <c r="K150" s="40">
        <f>K151</f>
        <v>-348.7</v>
      </c>
      <c r="L150" s="40">
        <f t="shared" si="46"/>
        <v>0</v>
      </c>
      <c r="M150" s="40">
        <f t="shared" si="46"/>
        <v>0</v>
      </c>
      <c r="N150" s="19"/>
      <c r="O150" s="19"/>
      <c r="P150" s="3"/>
    </row>
    <row r="151" spans="1:16" s="2" customFormat="1" ht="105.75" x14ac:dyDescent="0.35">
      <c r="A151" s="39" t="s">
        <v>330</v>
      </c>
      <c r="B151" s="39" t="s">
        <v>78</v>
      </c>
      <c r="C151" s="39" t="s">
        <v>46</v>
      </c>
      <c r="D151" s="39" t="s">
        <v>45</v>
      </c>
      <c r="E151" s="39" t="s">
        <v>3</v>
      </c>
      <c r="F151" s="39" t="s">
        <v>26</v>
      </c>
      <c r="G151" s="39" t="s">
        <v>15</v>
      </c>
      <c r="H151" s="39" t="s">
        <v>13</v>
      </c>
      <c r="I151" s="39" t="s">
        <v>48</v>
      </c>
      <c r="J151" s="51" t="s">
        <v>283</v>
      </c>
      <c r="K151" s="42">
        <v>-348.7</v>
      </c>
      <c r="L151" s="42">
        <v>0</v>
      </c>
      <c r="M151" s="42">
        <v>0</v>
      </c>
      <c r="N151" s="19"/>
      <c r="O151" s="19"/>
      <c r="P151" s="3"/>
    </row>
    <row r="152" spans="1:16" s="1" customFormat="1" ht="35.25" x14ac:dyDescent="0.35">
      <c r="A152" s="57" t="s">
        <v>268</v>
      </c>
      <c r="B152" s="58"/>
      <c r="C152" s="58"/>
      <c r="D152" s="58"/>
      <c r="E152" s="58"/>
      <c r="F152" s="58"/>
      <c r="G152" s="58"/>
      <c r="H152" s="58"/>
      <c r="I152" s="58"/>
      <c r="J152" s="59"/>
      <c r="K152" s="42">
        <f>K121+K21+0.1</f>
        <v>2109988.6999999997</v>
      </c>
      <c r="L152" s="42">
        <f>L121+L21</f>
        <v>1999737.4</v>
      </c>
      <c r="M152" s="42">
        <f>M121+M21</f>
        <v>2062493.3</v>
      </c>
      <c r="N152" s="15"/>
      <c r="O152" s="15"/>
    </row>
    <row r="153" spans="1:16" ht="19.5" customHeight="1" x14ac:dyDescent="0.4">
      <c r="A153" s="10"/>
      <c r="B153" s="7"/>
      <c r="C153" s="7"/>
      <c r="D153" s="7"/>
      <c r="E153" s="7"/>
      <c r="F153" s="7"/>
      <c r="G153" s="7"/>
      <c r="H153" s="7"/>
      <c r="I153" s="7"/>
      <c r="J153" s="8"/>
      <c r="K153" s="11"/>
      <c r="L153" s="11"/>
      <c r="M153" s="11"/>
    </row>
    <row r="154" spans="1:16" ht="24.95" customHeight="1" x14ac:dyDescent="0.4">
      <c r="A154" s="10"/>
      <c r="B154" s="7"/>
      <c r="C154" s="7"/>
      <c r="D154" s="7"/>
      <c r="E154" s="7"/>
      <c r="F154" s="7"/>
      <c r="G154" s="7"/>
      <c r="H154" s="7"/>
      <c r="I154" s="7"/>
      <c r="J154" s="8"/>
      <c r="K154" s="28"/>
      <c r="L154" s="11"/>
      <c r="M154" s="11"/>
    </row>
    <row r="155" spans="1:16" ht="26.25" x14ac:dyDescent="0.4">
      <c r="A155" s="10"/>
      <c r="B155" s="7"/>
      <c r="C155" s="7"/>
      <c r="D155" s="7"/>
      <c r="E155" s="7"/>
      <c r="F155" s="7"/>
      <c r="G155" s="7"/>
      <c r="H155" s="7"/>
      <c r="I155" s="7"/>
      <c r="J155" s="8"/>
      <c r="K155" s="11"/>
      <c r="L155" s="11"/>
      <c r="M155" s="11"/>
    </row>
    <row r="156" spans="1:16" ht="26.25" x14ac:dyDescent="0.4">
      <c r="A156" s="10"/>
      <c r="B156" s="7"/>
      <c r="C156" s="7"/>
      <c r="D156" s="7"/>
      <c r="E156" s="7"/>
      <c r="F156" s="7"/>
      <c r="G156" s="7"/>
      <c r="H156" s="7"/>
      <c r="I156" s="7"/>
      <c r="J156" s="8"/>
      <c r="K156" s="11"/>
      <c r="L156" s="11"/>
      <c r="M156" s="11"/>
    </row>
    <row r="157" spans="1:16" ht="26.25" x14ac:dyDescent="0.4">
      <c r="A157" s="10"/>
      <c r="B157" s="7"/>
      <c r="C157" s="7"/>
      <c r="D157" s="7"/>
      <c r="E157" s="7"/>
      <c r="F157" s="7"/>
      <c r="G157" s="7"/>
      <c r="H157" s="7"/>
      <c r="I157" s="7"/>
      <c r="J157" s="8"/>
      <c r="K157" s="11"/>
      <c r="L157" s="11"/>
      <c r="M157" s="11"/>
    </row>
    <row r="158" spans="1:16" ht="26.25" x14ac:dyDescent="0.4">
      <c r="A158" s="10"/>
      <c r="B158" s="7"/>
      <c r="C158" s="7"/>
      <c r="D158" s="7"/>
      <c r="E158" s="7"/>
      <c r="F158" s="7"/>
      <c r="G158" s="7"/>
      <c r="H158" s="7"/>
      <c r="I158" s="7"/>
      <c r="J158" s="8"/>
      <c r="K158" s="11"/>
      <c r="L158" s="11"/>
      <c r="M158" s="11"/>
    </row>
    <row r="159" spans="1:16" ht="26.25" x14ac:dyDescent="0.4">
      <c r="A159" s="10"/>
      <c r="B159" s="7"/>
      <c r="C159" s="7"/>
      <c r="D159" s="7"/>
      <c r="E159" s="7"/>
      <c r="F159" s="7"/>
      <c r="G159" s="7"/>
      <c r="H159" s="7"/>
      <c r="I159" s="7"/>
      <c r="J159" s="8"/>
      <c r="K159" s="11"/>
      <c r="L159" s="11"/>
      <c r="M159" s="11"/>
    </row>
    <row r="160" spans="1:16" ht="26.25" x14ac:dyDescent="0.4">
      <c r="A160" s="10"/>
      <c r="B160" s="7"/>
      <c r="C160" s="7"/>
      <c r="D160" s="7"/>
      <c r="E160" s="7"/>
      <c r="F160" s="7"/>
      <c r="G160" s="7"/>
      <c r="H160" s="7"/>
      <c r="I160" s="7"/>
      <c r="J160" s="8"/>
      <c r="K160" s="11"/>
      <c r="L160" s="11"/>
      <c r="M160" s="11"/>
    </row>
    <row r="161" spans="1:13" ht="26.25" x14ac:dyDescent="0.4">
      <c r="A161" s="10"/>
      <c r="B161" s="7"/>
      <c r="C161" s="7"/>
      <c r="D161" s="7"/>
      <c r="E161" s="7"/>
      <c r="F161" s="7"/>
      <c r="G161" s="7"/>
      <c r="H161" s="7"/>
      <c r="I161" s="7"/>
      <c r="J161" s="8"/>
      <c r="K161" s="11"/>
      <c r="L161" s="11"/>
      <c r="M161" s="11"/>
    </row>
    <row r="162" spans="1:13" ht="26.25" x14ac:dyDescent="0.4">
      <c r="A162" s="10"/>
      <c r="B162" s="7"/>
      <c r="C162" s="7"/>
      <c r="D162" s="7"/>
      <c r="E162" s="7"/>
      <c r="F162" s="7"/>
      <c r="G162" s="7"/>
      <c r="H162" s="7"/>
      <c r="I162" s="7"/>
      <c r="J162" s="8"/>
      <c r="K162" s="11"/>
      <c r="L162" s="11"/>
      <c r="M162" s="11"/>
    </row>
    <row r="163" spans="1:13" ht="26.25" x14ac:dyDescent="0.4">
      <c r="A163" s="10"/>
      <c r="B163" s="7"/>
      <c r="C163" s="7"/>
      <c r="D163" s="7"/>
      <c r="E163" s="7"/>
      <c r="F163" s="7"/>
      <c r="G163" s="7"/>
      <c r="H163" s="7"/>
      <c r="I163" s="7"/>
      <c r="J163" s="8"/>
      <c r="K163" s="11"/>
      <c r="L163" s="11"/>
      <c r="M163" s="11"/>
    </row>
    <row r="164" spans="1:13" ht="26.25" x14ac:dyDescent="0.4">
      <c r="A164" s="10"/>
      <c r="B164" s="7"/>
      <c r="C164" s="7"/>
      <c r="D164" s="7"/>
      <c r="E164" s="7"/>
      <c r="F164" s="7"/>
      <c r="G164" s="7"/>
      <c r="H164" s="7"/>
      <c r="I164" s="7"/>
      <c r="J164" s="8"/>
      <c r="K164" s="11"/>
      <c r="L164" s="11"/>
      <c r="M164" s="11"/>
    </row>
    <row r="165" spans="1:13" ht="26.25" x14ac:dyDescent="0.4">
      <c r="A165" s="10"/>
      <c r="B165" s="7"/>
      <c r="C165" s="7"/>
      <c r="D165" s="7"/>
      <c r="E165" s="7"/>
      <c r="F165" s="7"/>
      <c r="G165" s="7"/>
      <c r="H165" s="7"/>
      <c r="I165" s="7"/>
      <c r="J165" s="8"/>
      <c r="K165" s="11"/>
      <c r="L165" s="11"/>
      <c r="M165" s="11"/>
    </row>
    <row r="166" spans="1:13" ht="26.25" x14ac:dyDescent="0.4">
      <c r="A166" s="7"/>
      <c r="B166" s="7"/>
      <c r="C166" s="7"/>
      <c r="D166" s="7"/>
      <c r="E166" s="7"/>
      <c r="F166" s="7"/>
      <c r="G166" s="7"/>
      <c r="H166" s="7"/>
      <c r="I166" s="7"/>
      <c r="J166" s="8"/>
      <c r="K166" s="11"/>
      <c r="L166" s="11"/>
      <c r="M166" s="11"/>
    </row>
    <row r="167" spans="1:13" ht="26.25" x14ac:dyDescent="0.4">
      <c r="A167" s="7"/>
      <c r="B167" s="7"/>
      <c r="C167" s="7"/>
      <c r="D167" s="7"/>
      <c r="E167" s="7"/>
      <c r="F167" s="7"/>
      <c r="G167" s="7"/>
      <c r="H167" s="7"/>
      <c r="I167" s="7"/>
      <c r="J167" s="8"/>
      <c r="K167" s="11"/>
      <c r="L167" s="11"/>
      <c r="M167" s="11"/>
    </row>
    <row r="168" spans="1:13" ht="26.25" x14ac:dyDescent="0.4">
      <c r="A168" s="7"/>
      <c r="B168" s="7"/>
      <c r="C168" s="7"/>
      <c r="D168" s="7"/>
      <c r="E168" s="7"/>
      <c r="F168" s="7"/>
      <c r="G168" s="7"/>
      <c r="H168" s="7"/>
      <c r="I168" s="7"/>
      <c r="J168" s="8"/>
      <c r="K168" s="11"/>
      <c r="L168" s="11"/>
      <c r="M168" s="11"/>
    </row>
  </sheetData>
  <mergeCells count="20">
    <mergeCell ref="K11:M11"/>
    <mergeCell ref="K6:M6"/>
    <mergeCell ref="K7:M7"/>
    <mergeCell ref="K9:M9"/>
    <mergeCell ref="K8:M8"/>
    <mergeCell ref="K2:M2"/>
    <mergeCell ref="K4:M4"/>
    <mergeCell ref="K5:M5"/>
    <mergeCell ref="A152:J152"/>
    <mergeCell ref="K3:M3"/>
    <mergeCell ref="M18:M19"/>
    <mergeCell ref="K18:K19"/>
    <mergeCell ref="A17:M17"/>
    <mergeCell ref="K10:M10"/>
    <mergeCell ref="K12:M12"/>
    <mergeCell ref="B18:I18"/>
    <mergeCell ref="A18:A19"/>
    <mergeCell ref="J18:J19"/>
    <mergeCell ref="L18:L19"/>
    <mergeCell ref="K16:M16"/>
  </mergeCells>
  <phoneticPr fontId="0" type="noConversion"/>
  <pageMargins left="0.39370078740157483" right="0.39370078740157483" top="0.98425196850393704" bottom="0.98425196850393704" header="0.51181102362204722" footer="0.51181102362204722"/>
  <pageSetup paperSize="9" scale="2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2018-2020</vt:lpstr>
      <vt:lpstr>'доходы 2018-2020'!Заголовки_для_печати</vt:lpstr>
      <vt:lpstr>'доходы 2018-2020'!Область_печати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User3</cp:lastModifiedBy>
  <cp:lastPrinted>2018-06-15T05:55:18Z</cp:lastPrinted>
  <dcterms:created xsi:type="dcterms:W3CDTF">2004-12-16T09:43:57Z</dcterms:created>
  <dcterms:modified xsi:type="dcterms:W3CDTF">2018-07-31T07:47:01Z</dcterms:modified>
</cp:coreProperties>
</file>